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22202"/>
  <workbookPr autoCompressPictures="0"/>
  <bookViews>
    <workbookView xWindow="220" yWindow="0" windowWidth="27460" windowHeight="16840" tabRatio="618" activeTab="9"/>
  </bookViews>
  <sheets>
    <sheet name="DUCK-TOT" sheetId="1" r:id="rId1"/>
    <sheet name="DUCK341" sheetId="4" r:id="rId2"/>
    <sheet name="DUCK252" sheetId="2" r:id="rId3"/>
    <sheet name="DUCK306" sheetId="3" r:id="rId4"/>
    <sheet name="DUCK342" sheetId="5" r:id="rId5"/>
    <sheet name="DUCK344" sheetId="6" r:id="rId6"/>
    <sheet name="DUCK347" sheetId="7" r:id="rId7"/>
    <sheet name="DUCK352" sheetId="8" r:id="rId8"/>
    <sheet name="DUCK354" sheetId="9" r:id="rId9"/>
    <sheet name="DUCK406" sheetId="10" r:id="rId10"/>
  </sheets>
  <externalReferences>
    <externalReference r:id="rId11"/>
  </externalReferenc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G10" i="4" l="1"/>
  <c r="G11" i="4"/>
  <c r="G12" i="4"/>
  <c r="G13" i="4"/>
  <c r="G14" i="4"/>
  <c r="G15" i="4"/>
  <c r="G16" i="4"/>
  <c r="G17" i="4"/>
  <c r="G18" i="4"/>
  <c r="G19" i="4"/>
  <c r="G20" i="4"/>
  <c r="G21" i="4"/>
  <c r="G22" i="4"/>
  <c r="G23" i="4"/>
  <c r="G24" i="4"/>
  <c r="G25" i="4"/>
  <c r="G26" i="4"/>
  <c r="G27" i="4"/>
  <c r="F30" i="4"/>
  <c r="C25" i="1"/>
  <c r="D25" i="1"/>
  <c r="E25" i="1"/>
  <c r="F25" i="1"/>
  <c r="C24" i="1"/>
  <c r="D24" i="1"/>
  <c r="E24" i="1"/>
  <c r="F24" i="1"/>
  <c r="C23" i="1"/>
  <c r="D23" i="1"/>
  <c r="E23" i="1"/>
  <c r="F23" i="1"/>
  <c r="C22" i="1"/>
  <c r="D22" i="1"/>
  <c r="E22" i="1"/>
  <c r="F22" i="1"/>
  <c r="C21" i="1"/>
  <c r="D21" i="1"/>
  <c r="E21" i="1"/>
  <c r="F21" i="1"/>
  <c r="C19" i="1"/>
  <c r="D19" i="1"/>
  <c r="E19" i="1"/>
  <c r="F19" i="1"/>
  <c r="C18" i="1"/>
  <c r="D18" i="1"/>
  <c r="E18" i="1"/>
  <c r="F18" i="1"/>
  <c r="C17" i="1"/>
  <c r="D17" i="1"/>
  <c r="E17" i="1"/>
  <c r="F17" i="1"/>
  <c r="C16" i="1"/>
  <c r="D16" i="1"/>
  <c r="E16" i="1"/>
  <c r="F16" i="1"/>
  <c r="B16" i="1"/>
  <c r="G16" i="1"/>
  <c r="C15" i="1"/>
  <c r="D15" i="1"/>
  <c r="E15" i="1"/>
  <c r="F15" i="1"/>
  <c r="C13" i="1"/>
  <c r="D13" i="1"/>
  <c r="E13" i="1"/>
  <c r="F13" i="1"/>
  <c r="C12" i="1"/>
  <c r="D12" i="1"/>
  <c r="E12" i="1"/>
  <c r="F12" i="1"/>
  <c r="C11" i="1"/>
  <c r="D11" i="1"/>
  <c r="E11" i="1"/>
  <c r="F11" i="1"/>
  <c r="C10" i="1"/>
  <c r="D10" i="1"/>
  <c r="E10" i="1"/>
  <c r="F10" i="1"/>
  <c r="B22" i="1"/>
  <c r="B23" i="1"/>
  <c r="B24" i="1"/>
  <c r="B25" i="1"/>
  <c r="B21" i="1"/>
  <c r="B17" i="1"/>
  <c r="B18" i="1"/>
  <c r="B19" i="1"/>
  <c r="B15" i="1"/>
  <c r="B11" i="1"/>
  <c r="B12" i="1"/>
  <c r="B13" i="1"/>
  <c r="B10" i="1"/>
  <c r="G10" i="1"/>
  <c r="G11" i="1"/>
  <c r="G12" i="1"/>
  <c r="G13" i="1"/>
  <c r="B14" i="1"/>
  <c r="C14" i="1"/>
  <c r="D14" i="1"/>
  <c r="E14" i="1"/>
  <c r="F14" i="1"/>
  <c r="G15" i="1"/>
  <c r="G17" i="1"/>
  <c r="G18" i="1"/>
  <c r="G19" i="1"/>
  <c r="B20" i="1"/>
  <c r="C20" i="1"/>
  <c r="D20" i="1"/>
  <c r="E20" i="1"/>
  <c r="F20" i="1"/>
  <c r="G21" i="1"/>
  <c r="G22" i="1"/>
  <c r="G23" i="1"/>
  <c r="G24" i="1"/>
  <c r="G25" i="1"/>
  <c r="B26" i="1"/>
  <c r="B27" i="1"/>
  <c r="C26" i="1"/>
  <c r="D26" i="1"/>
  <c r="E26" i="1"/>
  <c r="F26" i="1"/>
  <c r="C27" i="1"/>
  <c r="D27" i="1"/>
  <c r="E27" i="1"/>
  <c r="F27" i="1"/>
  <c r="H10" i="2"/>
  <c r="H10" i="3"/>
  <c r="H10" i="4"/>
  <c r="H10" i="5"/>
  <c r="H10" i="6"/>
  <c r="H10" i="7"/>
  <c r="H10" i="8"/>
  <c r="H10" i="9"/>
  <c r="H10" i="10"/>
  <c r="H10" i="1"/>
  <c r="I10" i="2"/>
  <c r="I10" i="3"/>
  <c r="I10" i="4"/>
  <c r="I10" i="5"/>
  <c r="I10" i="6"/>
  <c r="I10" i="7"/>
  <c r="I10" i="8"/>
  <c r="I10" i="9"/>
  <c r="I10" i="10"/>
  <c r="I10" i="1"/>
  <c r="J10" i="2"/>
  <c r="J10" i="3"/>
  <c r="J10" i="4"/>
  <c r="J10" i="5"/>
  <c r="J10" i="6"/>
  <c r="J10" i="7"/>
  <c r="J10" i="8"/>
  <c r="J10" i="9"/>
  <c r="J10" i="10"/>
  <c r="J10" i="1"/>
  <c r="K10" i="2"/>
  <c r="K10" i="3"/>
  <c r="K10" i="4"/>
  <c r="K10" i="5"/>
  <c r="K10" i="6"/>
  <c r="K10" i="7"/>
  <c r="K10" i="8"/>
  <c r="K10" i="9"/>
  <c r="K10" i="10"/>
  <c r="K10" i="1"/>
  <c r="L10" i="2"/>
  <c r="L10" i="3"/>
  <c r="L10" i="4"/>
  <c r="L10" i="5"/>
  <c r="L10" i="6"/>
  <c r="L10" i="7"/>
  <c r="L10" i="8"/>
  <c r="L10" i="9"/>
  <c r="L10" i="10"/>
  <c r="L10" i="1"/>
  <c r="M10" i="1"/>
  <c r="H11" i="2"/>
  <c r="H11" i="3"/>
  <c r="H11" i="4"/>
  <c r="H11" i="5"/>
  <c r="H11" i="6"/>
  <c r="H11" i="7"/>
  <c r="H11" i="8"/>
  <c r="H11" i="9"/>
  <c r="H11" i="10"/>
  <c r="H11" i="1"/>
  <c r="I11" i="2"/>
  <c r="I11" i="3"/>
  <c r="I11" i="4"/>
  <c r="I11" i="5"/>
  <c r="I11" i="6"/>
  <c r="I11" i="7"/>
  <c r="I11" i="8"/>
  <c r="I11" i="9"/>
  <c r="I11" i="10"/>
  <c r="I11" i="1"/>
  <c r="J11" i="2"/>
  <c r="J11" i="3"/>
  <c r="J11" i="4"/>
  <c r="J11" i="5"/>
  <c r="J11" i="6"/>
  <c r="J11" i="7"/>
  <c r="J11" i="8"/>
  <c r="J11" i="9"/>
  <c r="J11" i="10"/>
  <c r="J11" i="1"/>
  <c r="K11" i="2"/>
  <c r="K11" i="3"/>
  <c r="K11" i="4"/>
  <c r="K11" i="5"/>
  <c r="K11" i="6"/>
  <c r="K11" i="7"/>
  <c r="K11" i="8"/>
  <c r="K11" i="9"/>
  <c r="K11" i="10"/>
  <c r="K11" i="1"/>
  <c r="L11" i="2"/>
  <c r="L11" i="3"/>
  <c r="L11" i="4"/>
  <c r="L11" i="5"/>
  <c r="L11" i="6"/>
  <c r="L11" i="7"/>
  <c r="L11" i="8"/>
  <c r="L11" i="9"/>
  <c r="L11" i="10"/>
  <c r="L11" i="1"/>
  <c r="M11" i="1"/>
  <c r="H12" i="2"/>
  <c r="H12" i="3"/>
  <c r="H12" i="4"/>
  <c r="H12" i="5"/>
  <c r="H12" i="6"/>
  <c r="H12" i="7"/>
  <c r="H12" i="8"/>
  <c r="H12" i="9"/>
  <c r="H12" i="10"/>
  <c r="H12" i="1"/>
  <c r="I12" i="2"/>
  <c r="I12" i="3"/>
  <c r="I12" i="4"/>
  <c r="I12" i="5"/>
  <c r="I12" i="6"/>
  <c r="I12" i="7"/>
  <c r="I12" i="8"/>
  <c r="I12" i="9"/>
  <c r="I12" i="10"/>
  <c r="I12" i="1"/>
  <c r="J12" i="2"/>
  <c r="J12" i="3"/>
  <c r="J12" i="4"/>
  <c r="J12" i="5"/>
  <c r="J12" i="6"/>
  <c r="J12" i="7"/>
  <c r="J12" i="8"/>
  <c r="J12" i="9"/>
  <c r="J12" i="10"/>
  <c r="J12" i="1"/>
  <c r="K12" i="2"/>
  <c r="K12" i="3"/>
  <c r="K12" i="4"/>
  <c r="K12" i="5"/>
  <c r="K12" i="6"/>
  <c r="K12" i="7"/>
  <c r="K12" i="8"/>
  <c r="K12" i="9"/>
  <c r="K12" i="10"/>
  <c r="K12" i="1"/>
  <c r="L12" i="2"/>
  <c r="L12" i="3"/>
  <c r="L12" i="4"/>
  <c r="L12" i="5"/>
  <c r="L12" i="6"/>
  <c r="L12" i="7"/>
  <c r="L12" i="8"/>
  <c r="L12" i="9"/>
  <c r="L12" i="10"/>
  <c r="L12" i="1"/>
  <c r="M12" i="1"/>
  <c r="H13" i="2"/>
  <c r="H13" i="3"/>
  <c r="H13" i="4"/>
  <c r="H13" i="5"/>
  <c r="H13" i="6"/>
  <c r="H13" i="7"/>
  <c r="H13" i="8"/>
  <c r="H13" i="9"/>
  <c r="H13" i="10"/>
  <c r="H13" i="1"/>
  <c r="I13" i="2"/>
  <c r="I13" i="3"/>
  <c r="I13" i="4"/>
  <c r="I13" i="5"/>
  <c r="I13" i="6"/>
  <c r="I13" i="7"/>
  <c r="I13" i="8"/>
  <c r="I13" i="9"/>
  <c r="I13" i="10"/>
  <c r="I13" i="1"/>
  <c r="J13" i="2"/>
  <c r="J13" i="3"/>
  <c r="J13" i="4"/>
  <c r="J13" i="5"/>
  <c r="J13" i="6"/>
  <c r="J13" i="7"/>
  <c r="J13" i="8"/>
  <c r="J13" i="9"/>
  <c r="J13" i="10"/>
  <c r="J13" i="1"/>
  <c r="K13" i="2"/>
  <c r="K13" i="3"/>
  <c r="K13" i="4"/>
  <c r="K13" i="5"/>
  <c r="K13" i="6"/>
  <c r="K13" i="7"/>
  <c r="K13" i="8"/>
  <c r="K13" i="9"/>
  <c r="K13" i="10"/>
  <c r="K13" i="1"/>
  <c r="L13" i="2"/>
  <c r="L13" i="3"/>
  <c r="L13" i="4"/>
  <c r="L13" i="5"/>
  <c r="L13" i="6"/>
  <c r="L13" i="7"/>
  <c r="L13" i="8"/>
  <c r="L13" i="9"/>
  <c r="L13" i="10"/>
  <c r="L13" i="1"/>
  <c r="M13" i="1"/>
  <c r="M14" i="1"/>
  <c r="O24" i="1"/>
  <c r="H15" i="2"/>
  <c r="H15" i="3"/>
  <c r="H15" i="4"/>
  <c r="H15" i="5"/>
  <c r="H15" i="6"/>
  <c r="H15" i="7"/>
  <c r="H15" i="8"/>
  <c r="H15" i="9"/>
  <c r="H15" i="10"/>
  <c r="H15" i="1"/>
  <c r="I15" i="2"/>
  <c r="I15" i="3"/>
  <c r="I15" i="4"/>
  <c r="I15" i="5"/>
  <c r="I15" i="6"/>
  <c r="I15" i="7"/>
  <c r="I15" i="8"/>
  <c r="I15" i="9"/>
  <c r="I15" i="10"/>
  <c r="I15" i="1"/>
  <c r="J15" i="2"/>
  <c r="J15" i="3"/>
  <c r="J15" i="4"/>
  <c r="J15" i="5"/>
  <c r="J15" i="6"/>
  <c r="J15" i="7"/>
  <c r="J15" i="8"/>
  <c r="J15" i="9"/>
  <c r="J15" i="10"/>
  <c r="J15" i="1"/>
  <c r="K15" i="2"/>
  <c r="K15" i="3"/>
  <c r="K15" i="4"/>
  <c r="K15" i="5"/>
  <c r="K15" i="6"/>
  <c r="K15" i="7"/>
  <c r="K15" i="8"/>
  <c r="K15" i="9"/>
  <c r="K15" i="10"/>
  <c r="K15" i="1"/>
  <c r="L15" i="2"/>
  <c r="L15" i="3"/>
  <c r="L15" i="4"/>
  <c r="L15" i="5"/>
  <c r="L15" i="6"/>
  <c r="L15" i="7"/>
  <c r="L15" i="8"/>
  <c r="L15" i="9"/>
  <c r="L15" i="10"/>
  <c r="L15" i="1"/>
  <c r="M15" i="1"/>
  <c r="H16" i="2"/>
  <c r="H16" i="3"/>
  <c r="H16" i="4"/>
  <c r="H16" i="5"/>
  <c r="H16" i="6"/>
  <c r="H16" i="7"/>
  <c r="H16" i="8"/>
  <c r="H16" i="9"/>
  <c r="H16" i="10"/>
  <c r="H16" i="1"/>
  <c r="I16" i="2"/>
  <c r="I16" i="3"/>
  <c r="I16" i="4"/>
  <c r="I16" i="5"/>
  <c r="I16" i="6"/>
  <c r="I16" i="7"/>
  <c r="I16" i="8"/>
  <c r="I16" i="9"/>
  <c r="I16" i="10"/>
  <c r="I16" i="1"/>
  <c r="J16" i="2"/>
  <c r="J16" i="3"/>
  <c r="J16" i="4"/>
  <c r="J16" i="5"/>
  <c r="J16" i="6"/>
  <c r="J16" i="7"/>
  <c r="J16" i="8"/>
  <c r="J16" i="9"/>
  <c r="J16" i="10"/>
  <c r="J16" i="1"/>
  <c r="K16" i="2"/>
  <c r="K16" i="3"/>
  <c r="K16" i="4"/>
  <c r="K16" i="5"/>
  <c r="K16" i="6"/>
  <c r="K16" i="7"/>
  <c r="K16" i="8"/>
  <c r="K16" i="9"/>
  <c r="K16" i="10"/>
  <c r="K16" i="1"/>
  <c r="L16" i="2"/>
  <c r="L16" i="3"/>
  <c r="L16" i="4"/>
  <c r="L16" i="5"/>
  <c r="L16" i="6"/>
  <c r="L16" i="7"/>
  <c r="L16" i="8"/>
  <c r="L16" i="9"/>
  <c r="L16" i="10"/>
  <c r="L16" i="1"/>
  <c r="M16" i="1"/>
  <c r="H17" i="2"/>
  <c r="H17" i="3"/>
  <c r="H17" i="4"/>
  <c r="H17" i="5"/>
  <c r="H17" i="6"/>
  <c r="H17" i="7"/>
  <c r="H17" i="8"/>
  <c r="H17" i="9"/>
  <c r="H17" i="10"/>
  <c r="H17" i="1"/>
  <c r="I17" i="2"/>
  <c r="I17" i="3"/>
  <c r="I17" i="4"/>
  <c r="I17" i="5"/>
  <c r="I17" i="6"/>
  <c r="I17" i="7"/>
  <c r="I17" i="8"/>
  <c r="I17" i="9"/>
  <c r="I17" i="10"/>
  <c r="I17" i="1"/>
  <c r="J17" i="2"/>
  <c r="J17" i="3"/>
  <c r="J17" i="4"/>
  <c r="J17" i="5"/>
  <c r="J17" i="6"/>
  <c r="J17" i="7"/>
  <c r="J17" i="8"/>
  <c r="J17" i="9"/>
  <c r="J17" i="10"/>
  <c r="J17" i="1"/>
  <c r="K17" i="2"/>
  <c r="K17" i="3"/>
  <c r="K17" i="4"/>
  <c r="K17" i="5"/>
  <c r="K17" i="6"/>
  <c r="K17" i="7"/>
  <c r="K17" i="8"/>
  <c r="K17" i="9"/>
  <c r="K17" i="10"/>
  <c r="K17" i="1"/>
  <c r="L17" i="2"/>
  <c r="L17" i="3"/>
  <c r="L17" i="4"/>
  <c r="L17" i="5"/>
  <c r="L17" i="6"/>
  <c r="L17" i="7"/>
  <c r="L17" i="8"/>
  <c r="L17" i="9"/>
  <c r="L17" i="10"/>
  <c r="L17" i="1"/>
  <c r="M17" i="1"/>
  <c r="H18" i="2"/>
  <c r="H18" i="3"/>
  <c r="H18" i="4"/>
  <c r="H18" i="5"/>
  <c r="H18" i="6"/>
  <c r="H18" i="7"/>
  <c r="H18" i="8"/>
  <c r="H18" i="9"/>
  <c r="H18" i="10"/>
  <c r="H18" i="1"/>
  <c r="I18" i="2"/>
  <c r="I18" i="3"/>
  <c r="I18" i="4"/>
  <c r="I18" i="5"/>
  <c r="I18" i="6"/>
  <c r="I18" i="7"/>
  <c r="I18" i="8"/>
  <c r="I18" i="9"/>
  <c r="I18" i="10"/>
  <c r="I18" i="1"/>
  <c r="J18" i="2"/>
  <c r="J18" i="3"/>
  <c r="J18" i="4"/>
  <c r="J18" i="5"/>
  <c r="J18" i="6"/>
  <c r="J18" i="7"/>
  <c r="J18" i="8"/>
  <c r="J18" i="9"/>
  <c r="J18" i="10"/>
  <c r="J18" i="1"/>
  <c r="K18" i="2"/>
  <c r="K18" i="3"/>
  <c r="K18" i="4"/>
  <c r="K18" i="5"/>
  <c r="K18" i="6"/>
  <c r="K18" i="7"/>
  <c r="K18" i="8"/>
  <c r="K18" i="9"/>
  <c r="K18" i="10"/>
  <c r="K18" i="1"/>
  <c r="L18" i="2"/>
  <c r="L18" i="3"/>
  <c r="L18" i="4"/>
  <c r="L18" i="5"/>
  <c r="L18" i="6"/>
  <c r="L18" i="7"/>
  <c r="L18" i="8"/>
  <c r="L18" i="9"/>
  <c r="L18" i="10"/>
  <c r="L18" i="1"/>
  <c r="M18" i="1"/>
  <c r="H19" i="2"/>
  <c r="H19" i="3"/>
  <c r="H19" i="4"/>
  <c r="H19" i="5"/>
  <c r="H19" i="6"/>
  <c r="H19" i="7"/>
  <c r="H19" i="8"/>
  <c r="H19" i="9"/>
  <c r="H19" i="10"/>
  <c r="H19" i="1"/>
  <c r="I19" i="2"/>
  <c r="I19" i="3"/>
  <c r="I19" i="4"/>
  <c r="I19" i="5"/>
  <c r="I19" i="6"/>
  <c r="I19" i="7"/>
  <c r="I19" i="8"/>
  <c r="I19" i="9"/>
  <c r="I19" i="10"/>
  <c r="I19" i="1"/>
  <c r="J19" i="2"/>
  <c r="J19" i="3"/>
  <c r="J19" i="4"/>
  <c r="J19" i="5"/>
  <c r="J19" i="6"/>
  <c r="J19" i="7"/>
  <c r="J19" i="8"/>
  <c r="J19" i="9"/>
  <c r="J19" i="10"/>
  <c r="J19" i="1"/>
  <c r="K19" i="2"/>
  <c r="K19" i="3"/>
  <c r="K19" i="4"/>
  <c r="K19" i="5"/>
  <c r="K19" i="6"/>
  <c r="K19" i="7"/>
  <c r="K19" i="8"/>
  <c r="K19" i="9"/>
  <c r="K19" i="10"/>
  <c r="K19" i="1"/>
  <c r="L19" i="2"/>
  <c r="L19" i="3"/>
  <c r="L19" i="4"/>
  <c r="L19" i="5"/>
  <c r="L19" i="6"/>
  <c r="L19" i="7"/>
  <c r="L19" i="8"/>
  <c r="L19" i="9"/>
  <c r="L19" i="10"/>
  <c r="L19" i="1"/>
  <c r="M19" i="1"/>
  <c r="M20" i="1"/>
  <c r="H21" i="2"/>
  <c r="H21" i="3"/>
  <c r="H21" i="4"/>
  <c r="H21" i="5"/>
  <c r="H21" i="6"/>
  <c r="H21" i="7"/>
  <c r="H21" i="8"/>
  <c r="H21" i="9"/>
  <c r="H21" i="10"/>
  <c r="H21" i="1"/>
  <c r="I21" i="2"/>
  <c r="I21" i="3"/>
  <c r="I21" i="4"/>
  <c r="I21" i="5"/>
  <c r="I21" i="6"/>
  <c r="I21" i="7"/>
  <c r="I21" i="8"/>
  <c r="I21" i="9"/>
  <c r="I21" i="10"/>
  <c r="I21" i="1"/>
  <c r="J21" i="2"/>
  <c r="J21" i="3"/>
  <c r="J21" i="4"/>
  <c r="J21" i="5"/>
  <c r="J21" i="6"/>
  <c r="J21" i="7"/>
  <c r="J21" i="8"/>
  <c r="J21" i="9"/>
  <c r="J21" i="10"/>
  <c r="J21" i="1"/>
  <c r="K21" i="2"/>
  <c r="K21" i="3"/>
  <c r="K21" i="4"/>
  <c r="K21" i="5"/>
  <c r="K21" i="6"/>
  <c r="K21" i="7"/>
  <c r="K21" i="8"/>
  <c r="K21" i="9"/>
  <c r="K21" i="10"/>
  <c r="K21" i="1"/>
  <c r="L21" i="2"/>
  <c r="L21" i="3"/>
  <c r="L21" i="4"/>
  <c r="L21" i="5"/>
  <c r="L21" i="6"/>
  <c r="L21" i="7"/>
  <c r="L21" i="8"/>
  <c r="L21" i="9"/>
  <c r="L21" i="10"/>
  <c r="L21" i="1"/>
  <c r="M21" i="1"/>
  <c r="H22" i="2"/>
  <c r="H22" i="3"/>
  <c r="H22" i="4"/>
  <c r="H22" i="5"/>
  <c r="H22" i="6"/>
  <c r="H22" i="7"/>
  <c r="H22" i="8"/>
  <c r="H22" i="9"/>
  <c r="H22" i="10"/>
  <c r="H22" i="1"/>
  <c r="I22" i="2"/>
  <c r="I22" i="3"/>
  <c r="I22" i="4"/>
  <c r="I22" i="5"/>
  <c r="I22" i="6"/>
  <c r="I22" i="7"/>
  <c r="I22" i="8"/>
  <c r="I22" i="9"/>
  <c r="I22" i="10"/>
  <c r="I22" i="1"/>
  <c r="J22" i="2"/>
  <c r="J22" i="3"/>
  <c r="J22" i="4"/>
  <c r="J22" i="5"/>
  <c r="J22" i="6"/>
  <c r="J22" i="7"/>
  <c r="J22" i="8"/>
  <c r="J22" i="9"/>
  <c r="J22" i="10"/>
  <c r="J22" i="1"/>
  <c r="K22" i="2"/>
  <c r="K22" i="3"/>
  <c r="K22" i="4"/>
  <c r="K22" i="5"/>
  <c r="K22" i="6"/>
  <c r="K22" i="7"/>
  <c r="K22" i="8"/>
  <c r="K22" i="9"/>
  <c r="K22" i="10"/>
  <c r="K22" i="1"/>
  <c r="L22" i="2"/>
  <c r="L22" i="3"/>
  <c r="L22" i="4"/>
  <c r="L22" i="5"/>
  <c r="L22" i="6"/>
  <c r="L22" i="7"/>
  <c r="L22" i="8"/>
  <c r="L22" i="9"/>
  <c r="L22" i="10"/>
  <c r="L22" i="1"/>
  <c r="M22" i="1"/>
  <c r="H23" i="2"/>
  <c r="H23" i="3"/>
  <c r="H23" i="4"/>
  <c r="H23" i="5"/>
  <c r="H23" i="6"/>
  <c r="H23" i="7"/>
  <c r="H23" i="8"/>
  <c r="H23" i="9"/>
  <c r="H23" i="10"/>
  <c r="H23" i="1"/>
  <c r="I23" i="2"/>
  <c r="I23" i="3"/>
  <c r="I23" i="4"/>
  <c r="I23" i="5"/>
  <c r="I23" i="6"/>
  <c r="I23" i="7"/>
  <c r="I23" i="8"/>
  <c r="I23" i="9"/>
  <c r="I23" i="10"/>
  <c r="I23" i="1"/>
  <c r="J23" i="2"/>
  <c r="J23" i="3"/>
  <c r="J23" i="4"/>
  <c r="J23" i="5"/>
  <c r="J23" i="6"/>
  <c r="J23" i="7"/>
  <c r="J23" i="8"/>
  <c r="J23" i="9"/>
  <c r="J23" i="10"/>
  <c r="J23" i="1"/>
  <c r="K23" i="2"/>
  <c r="K23" i="3"/>
  <c r="K23" i="4"/>
  <c r="K23" i="5"/>
  <c r="K23" i="6"/>
  <c r="K23" i="7"/>
  <c r="K23" i="8"/>
  <c r="K23" i="9"/>
  <c r="K23" i="10"/>
  <c r="K23" i="1"/>
  <c r="L23" i="2"/>
  <c r="L23" i="3"/>
  <c r="L23" i="4"/>
  <c r="L23" i="5"/>
  <c r="L23" i="6"/>
  <c r="L23" i="7"/>
  <c r="L23" i="8"/>
  <c r="L23" i="9"/>
  <c r="L23" i="10"/>
  <c r="L23" i="1"/>
  <c r="M23" i="1"/>
  <c r="H24" i="2"/>
  <c r="H24" i="3"/>
  <c r="H24" i="4"/>
  <c r="H24" i="5"/>
  <c r="H24" i="6"/>
  <c r="H24" i="7"/>
  <c r="H24" i="8"/>
  <c r="H24" i="9"/>
  <c r="H24" i="10"/>
  <c r="H24" i="1"/>
  <c r="I24" i="2"/>
  <c r="I24" i="3"/>
  <c r="I24" i="4"/>
  <c r="I24" i="5"/>
  <c r="I24" i="6"/>
  <c r="I24" i="7"/>
  <c r="I24" i="8"/>
  <c r="I24" i="9"/>
  <c r="I24" i="10"/>
  <c r="I24" i="1"/>
  <c r="J24" i="2"/>
  <c r="J24" i="3"/>
  <c r="J24" i="4"/>
  <c r="J24" i="5"/>
  <c r="J24" i="6"/>
  <c r="J24" i="7"/>
  <c r="J24" i="8"/>
  <c r="J24" i="9"/>
  <c r="J24" i="10"/>
  <c r="J24" i="1"/>
  <c r="K24" i="2"/>
  <c r="K24" i="3"/>
  <c r="K24" i="4"/>
  <c r="K24" i="5"/>
  <c r="K24" i="6"/>
  <c r="K24" i="7"/>
  <c r="K24" i="8"/>
  <c r="K24" i="9"/>
  <c r="K24" i="10"/>
  <c r="K24" i="1"/>
  <c r="L24" i="2"/>
  <c r="L24" i="3"/>
  <c r="L24" i="4"/>
  <c r="L24" i="5"/>
  <c r="L24" i="6"/>
  <c r="L24" i="7"/>
  <c r="L24" i="8"/>
  <c r="L24" i="9"/>
  <c r="L24" i="10"/>
  <c r="L24" i="1"/>
  <c r="M24" i="1"/>
  <c r="H25" i="2"/>
  <c r="H25" i="3"/>
  <c r="H25" i="4"/>
  <c r="H25" i="5"/>
  <c r="H25" i="6"/>
  <c r="H25" i="7"/>
  <c r="H25" i="8"/>
  <c r="H25" i="9"/>
  <c r="H25" i="10"/>
  <c r="H25" i="1"/>
  <c r="I25" i="2"/>
  <c r="I25" i="3"/>
  <c r="I25" i="4"/>
  <c r="I25" i="5"/>
  <c r="I25" i="6"/>
  <c r="I25" i="7"/>
  <c r="I25" i="8"/>
  <c r="I25" i="9"/>
  <c r="I25" i="10"/>
  <c r="I25" i="1"/>
  <c r="J25" i="2"/>
  <c r="J25" i="3"/>
  <c r="J25" i="4"/>
  <c r="J25" i="5"/>
  <c r="J25" i="6"/>
  <c r="J25" i="7"/>
  <c r="J25" i="8"/>
  <c r="J25" i="9"/>
  <c r="J25" i="10"/>
  <c r="J25" i="1"/>
  <c r="K25" i="2"/>
  <c r="K25" i="3"/>
  <c r="K25" i="4"/>
  <c r="K25" i="5"/>
  <c r="K25" i="6"/>
  <c r="K25" i="7"/>
  <c r="K25" i="8"/>
  <c r="K25" i="9"/>
  <c r="K25" i="10"/>
  <c r="K25" i="1"/>
  <c r="L25" i="2"/>
  <c r="L25" i="3"/>
  <c r="L25" i="4"/>
  <c r="L25" i="5"/>
  <c r="L25" i="6"/>
  <c r="L25" i="7"/>
  <c r="L25" i="8"/>
  <c r="L25" i="9"/>
  <c r="L25" i="10"/>
  <c r="L25" i="1"/>
  <c r="M25" i="1"/>
  <c r="M26" i="1"/>
  <c r="M27" i="1"/>
  <c r="O27" i="1"/>
  <c r="O26" i="1"/>
  <c r="O25" i="1"/>
  <c r="J14" i="2"/>
  <c r="J14" i="3"/>
  <c r="J14" i="4"/>
  <c r="J14" i="5"/>
  <c r="J14" i="6"/>
  <c r="J14" i="7"/>
  <c r="J14" i="8"/>
  <c r="J14" i="9"/>
  <c r="J14" i="10"/>
  <c r="J14" i="1"/>
  <c r="K14" i="2"/>
  <c r="K14" i="3"/>
  <c r="K14" i="4"/>
  <c r="K14" i="5"/>
  <c r="K14" i="6"/>
  <c r="K14" i="7"/>
  <c r="K14" i="8"/>
  <c r="K14" i="9"/>
  <c r="K14" i="10"/>
  <c r="K14" i="1"/>
  <c r="L14" i="2"/>
  <c r="L14" i="3"/>
  <c r="L14" i="4"/>
  <c r="L14" i="5"/>
  <c r="L14" i="6"/>
  <c r="L14" i="7"/>
  <c r="L14" i="8"/>
  <c r="L14" i="9"/>
  <c r="L14" i="10"/>
  <c r="L14" i="1"/>
  <c r="J20" i="2"/>
  <c r="J20" i="3"/>
  <c r="J20" i="4"/>
  <c r="J20" i="5"/>
  <c r="J20" i="6"/>
  <c r="J20" i="7"/>
  <c r="J20" i="8"/>
  <c r="J20" i="9"/>
  <c r="J20" i="10"/>
  <c r="J20" i="1"/>
  <c r="K20" i="2"/>
  <c r="K20" i="3"/>
  <c r="K20" i="4"/>
  <c r="K20" i="5"/>
  <c r="K20" i="6"/>
  <c r="K20" i="7"/>
  <c r="K20" i="8"/>
  <c r="K20" i="9"/>
  <c r="K20" i="10"/>
  <c r="K20" i="1"/>
  <c r="L20" i="2"/>
  <c r="L20" i="3"/>
  <c r="L20" i="4"/>
  <c r="L20" i="5"/>
  <c r="L20" i="6"/>
  <c r="L20" i="7"/>
  <c r="L20" i="8"/>
  <c r="L20" i="9"/>
  <c r="L20" i="10"/>
  <c r="L20" i="1"/>
  <c r="J26" i="2"/>
  <c r="J26" i="3"/>
  <c r="J26" i="4"/>
  <c r="J26" i="5"/>
  <c r="J26" i="6"/>
  <c r="J26" i="7"/>
  <c r="J26" i="8"/>
  <c r="J26" i="9"/>
  <c r="J26" i="10"/>
  <c r="J26" i="1"/>
  <c r="K26" i="2"/>
  <c r="K26" i="3"/>
  <c r="K26" i="4"/>
  <c r="K26" i="5"/>
  <c r="K26" i="6"/>
  <c r="K26" i="7"/>
  <c r="K26" i="8"/>
  <c r="K26" i="9"/>
  <c r="K26" i="10"/>
  <c r="K26" i="1"/>
  <c r="L26" i="2"/>
  <c r="L26" i="3"/>
  <c r="L26" i="4"/>
  <c r="L26" i="5"/>
  <c r="L26" i="6"/>
  <c r="L26" i="7"/>
  <c r="L26" i="8"/>
  <c r="L26" i="9"/>
  <c r="L26" i="10"/>
  <c r="L26" i="1"/>
  <c r="J27" i="2"/>
  <c r="J27" i="3"/>
  <c r="J27" i="4"/>
  <c r="J27" i="5"/>
  <c r="J27" i="6"/>
  <c r="J27" i="7"/>
  <c r="J27" i="8"/>
  <c r="J27" i="9"/>
  <c r="J27" i="10"/>
  <c r="J27" i="1"/>
  <c r="K27" i="2"/>
  <c r="K27" i="3"/>
  <c r="K27" i="4"/>
  <c r="K27" i="5"/>
  <c r="K27" i="6"/>
  <c r="K27" i="7"/>
  <c r="K27" i="8"/>
  <c r="K27" i="9"/>
  <c r="K27" i="10"/>
  <c r="K27" i="1"/>
  <c r="L27" i="2"/>
  <c r="L27" i="3"/>
  <c r="L27" i="4"/>
  <c r="L27" i="5"/>
  <c r="L27" i="6"/>
  <c r="L27" i="7"/>
  <c r="L27" i="8"/>
  <c r="L27" i="9"/>
  <c r="L27" i="10"/>
  <c r="L27" i="1"/>
  <c r="I14" i="1"/>
  <c r="I20" i="1"/>
  <c r="I26" i="1"/>
  <c r="I27" i="1"/>
  <c r="H14" i="1"/>
  <c r="H20" i="1"/>
  <c r="H26" i="1"/>
  <c r="H27" i="1"/>
  <c r="M25" i="10"/>
  <c r="M24" i="10"/>
  <c r="M23" i="10"/>
  <c r="M22" i="10"/>
  <c r="I26" i="10"/>
  <c r="H26" i="10"/>
  <c r="M19" i="10"/>
  <c r="M18" i="10"/>
  <c r="M17" i="10"/>
  <c r="M16" i="10"/>
  <c r="I20" i="10"/>
  <c r="H20" i="10"/>
  <c r="M13" i="10"/>
  <c r="M12" i="10"/>
  <c r="M11" i="10"/>
  <c r="I14" i="10"/>
  <c r="I27" i="10"/>
  <c r="H14" i="10"/>
  <c r="H27" i="10"/>
  <c r="M25" i="9"/>
  <c r="M24" i="9"/>
  <c r="M23" i="9"/>
  <c r="M22" i="9"/>
  <c r="I26" i="9"/>
  <c r="H26" i="9"/>
  <c r="M19" i="9"/>
  <c r="M18" i="9"/>
  <c r="M17" i="9"/>
  <c r="M16" i="9"/>
  <c r="I20" i="9"/>
  <c r="H20" i="9"/>
  <c r="M13" i="9"/>
  <c r="M12" i="9"/>
  <c r="M11" i="9"/>
  <c r="I14" i="9"/>
  <c r="I27" i="9"/>
  <c r="H14" i="9"/>
  <c r="H27" i="9"/>
  <c r="M25" i="8"/>
  <c r="M24" i="8"/>
  <c r="M23" i="8"/>
  <c r="M22" i="8"/>
  <c r="I26" i="8"/>
  <c r="H26" i="8"/>
  <c r="M19" i="8"/>
  <c r="M18" i="8"/>
  <c r="M17" i="8"/>
  <c r="M16" i="8"/>
  <c r="I20" i="8"/>
  <c r="H20" i="8"/>
  <c r="M13" i="8"/>
  <c r="M12" i="8"/>
  <c r="M11" i="8"/>
  <c r="I14" i="8"/>
  <c r="I27" i="8"/>
  <c r="H14" i="8"/>
  <c r="H27" i="8"/>
  <c r="M25" i="7"/>
  <c r="M24" i="7"/>
  <c r="M23" i="7"/>
  <c r="M22" i="7"/>
  <c r="I26" i="7"/>
  <c r="H26" i="7"/>
  <c r="M19" i="7"/>
  <c r="M18" i="7"/>
  <c r="M17" i="7"/>
  <c r="M16" i="7"/>
  <c r="I20" i="7"/>
  <c r="H20" i="7"/>
  <c r="M13" i="7"/>
  <c r="M12" i="7"/>
  <c r="M11" i="7"/>
  <c r="I14" i="7"/>
  <c r="I27" i="7"/>
  <c r="H14" i="7"/>
  <c r="H27" i="7"/>
  <c r="M25" i="6"/>
  <c r="M24" i="6"/>
  <c r="M23" i="6"/>
  <c r="M22" i="6"/>
  <c r="I26" i="6"/>
  <c r="H26" i="6"/>
  <c r="M19" i="6"/>
  <c r="M18" i="6"/>
  <c r="M17" i="6"/>
  <c r="M16" i="6"/>
  <c r="I20" i="6"/>
  <c r="H20" i="6"/>
  <c r="M13" i="6"/>
  <c r="M12" i="6"/>
  <c r="M11" i="6"/>
  <c r="I14" i="6"/>
  <c r="I27" i="6"/>
  <c r="H14" i="6"/>
  <c r="H27" i="6"/>
  <c r="M25" i="5"/>
  <c r="M24" i="5"/>
  <c r="M23" i="5"/>
  <c r="M22" i="5"/>
  <c r="I26" i="5"/>
  <c r="H26" i="5"/>
  <c r="M19" i="5"/>
  <c r="M18" i="5"/>
  <c r="M17" i="5"/>
  <c r="M16" i="5"/>
  <c r="I20" i="5"/>
  <c r="H20" i="5"/>
  <c r="M13" i="5"/>
  <c r="M12" i="5"/>
  <c r="M11" i="5"/>
  <c r="I14" i="5"/>
  <c r="I27" i="5"/>
  <c r="H14" i="5"/>
  <c r="H27" i="5"/>
  <c r="M25" i="4"/>
  <c r="M24" i="4"/>
  <c r="M23" i="4"/>
  <c r="M22" i="4"/>
  <c r="I26" i="4"/>
  <c r="H26" i="4"/>
  <c r="M19" i="4"/>
  <c r="M18" i="4"/>
  <c r="M17" i="4"/>
  <c r="M16" i="4"/>
  <c r="I20" i="4"/>
  <c r="H20" i="4"/>
  <c r="M13" i="4"/>
  <c r="M12" i="4"/>
  <c r="M11" i="4"/>
  <c r="I14" i="4"/>
  <c r="I27" i="4"/>
  <c r="H14" i="4"/>
  <c r="H27" i="4"/>
  <c r="M25" i="3"/>
  <c r="M24" i="3"/>
  <c r="M23" i="3"/>
  <c r="M22" i="3"/>
  <c r="I26" i="3"/>
  <c r="H26" i="3"/>
  <c r="M19" i="3"/>
  <c r="M18" i="3"/>
  <c r="M17" i="3"/>
  <c r="M16" i="3"/>
  <c r="I20" i="3"/>
  <c r="H20" i="3"/>
  <c r="M13" i="3"/>
  <c r="M12" i="3"/>
  <c r="M11" i="3"/>
  <c r="I14" i="3"/>
  <c r="I27" i="3"/>
  <c r="H14" i="3"/>
  <c r="H27" i="3"/>
  <c r="M25" i="2"/>
  <c r="M24" i="2"/>
  <c r="M23" i="2"/>
  <c r="M22" i="2"/>
  <c r="I26" i="2"/>
  <c r="H26" i="2"/>
  <c r="M19" i="2"/>
  <c r="M18" i="2"/>
  <c r="M17" i="2"/>
  <c r="M16" i="2"/>
  <c r="I20" i="2"/>
  <c r="H20" i="2"/>
  <c r="M13" i="2"/>
  <c r="M12" i="2"/>
  <c r="M11" i="2"/>
  <c r="I14" i="2"/>
  <c r="I27" i="2"/>
  <c r="H14" i="2"/>
  <c r="H27" i="2"/>
  <c r="F26" i="10"/>
  <c r="E26" i="10"/>
  <c r="D26" i="10"/>
  <c r="C26" i="10"/>
  <c r="B26" i="10"/>
  <c r="G25" i="10"/>
  <c r="G24" i="10"/>
  <c r="G23" i="10"/>
  <c r="G22" i="10"/>
  <c r="G21" i="10"/>
  <c r="F20" i="10"/>
  <c r="E20" i="10"/>
  <c r="D20" i="10"/>
  <c r="C20" i="10"/>
  <c r="B20" i="10"/>
  <c r="G19" i="10"/>
  <c r="G18" i="10"/>
  <c r="G17" i="10"/>
  <c r="G16" i="10"/>
  <c r="G15" i="10"/>
  <c r="F14" i="10"/>
  <c r="F27" i="10"/>
  <c r="E14" i="10"/>
  <c r="E27" i="10"/>
  <c r="D14" i="10"/>
  <c r="D27" i="10"/>
  <c r="C14" i="10"/>
  <c r="C27" i="10"/>
  <c r="B14" i="10"/>
  <c r="B27" i="10"/>
  <c r="G13" i="10"/>
  <c r="G12" i="10"/>
  <c r="G11" i="10"/>
  <c r="G10" i="10"/>
  <c r="F26" i="9"/>
  <c r="E26" i="9"/>
  <c r="D26" i="9"/>
  <c r="C26" i="9"/>
  <c r="B26" i="9"/>
  <c r="G25" i="9"/>
  <c r="G24" i="9"/>
  <c r="G23" i="9"/>
  <c r="G22" i="9"/>
  <c r="G21" i="9"/>
  <c r="F20" i="9"/>
  <c r="E20" i="9"/>
  <c r="D20" i="9"/>
  <c r="C20" i="9"/>
  <c r="B20" i="9"/>
  <c r="G19" i="9"/>
  <c r="G18" i="9"/>
  <c r="G17" i="9"/>
  <c r="G16" i="9"/>
  <c r="G15" i="9"/>
  <c r="F14" i="9"/>
  <c r="F27" i="9"/>
  <c r="E14" i="9"/>
  <c r="E27" i="9"/>
  <c r="D14" i="9"/>
  <c r="D27" i="9"/>
  <c r="C14" i="9"/>
  <c r="C27" i="9"/>
  <c r="B14" i="9"/>
  <c r="B27" i="9"/>
  <c r="G13" i="9"/>
  <c r="G12" i="9"/>
  <c r="G11" i="9"/>
  <c r="G10" i="9"/>
  <c r="F26" i="8"/>
  <c r="E26" i="8"/>
  <c r="D26" i="8"/>
  <c r="C26" i="8"/>
  <c r="B26" i="8"/>
  <c r="G25" i="8"/>
  <c r="G24" i="8"/>
  <c r="G23" i="8"/>
  <c r="G22" i="8"/>
  <c r="G21" i="8"/>
  <c r="F20" i="8"/>
  <c r="E20" i="8"/>
  <c r="D20" i="8"/>
  <c r="C20" i="8"/>
  <c r="B20" i="8"/>
  <c r="G19" i="8"/>
  <c r="G18" i="8"/>
  <c r="G17" i="8"/>
  <c r="G16" i="8"/>
  <c r="G15" i="8"/>
  <c r="F14" i="8"/>
  <c r="F27" i="8"/>
  <c r="E14" i="8"/>
  <c r="E27" i="8"/>
  <c r="D14" i="8"/>
  <c r="D27" i="8"/>
  <c r="C14" i="8"/>
  <c r="C27" i="8"/>
  <c r="B14" i="8"/>
  <c r="B27" i="8"/>
  <c r="G13" i="8"/>
  <c r="G12" i="8"/>
  <c r="G11" i="8"/>
  <c r="G10" i="8"/>
  <c r="F26" i="7"/>
  <c r="E26" i="7"/>
  <c r="D26" i="7"/>
  <c r="C26" i="7"/>
  <c r="B26" i="7"/>
  <c r="G25" i="7"/>
  <c r="G24" i="7"/>
  <c r="G23" i="7"/>
  <c r="G22" i="7"/>
  <c r="G21" i="7"/>
  <c r="F20" i="7"/>
  <c r="E20" i="7"/>
  <c r="D20" i="7"/>
  <c r="C20" i="7"/>
  <c r="B20" i="7"/>
  <c r="G19" i="7"/>
  <c r="G18" i="7"/>
  <c r="G17" i="7"/>
  <c r="G16" i="7"/>
  <c r="G15" i="7"/>
  <c r="F14" i="7"/>
  <c r="F27" i="7"/>
  <c r="E14" i="7"/>
  <c r="E27" i="7"/>
  <c r="D14" i="7"/>
  <c r="D27" i="7"/>
  <c r="C14" i="7"/>
  <c r="C27" i="7"/>
  <c r="B14" i="7"/>
  <c r="B27" i="7"/>
  <c r="G13" i="7"/>
  <c r="G12" i="7"/>
  <c r="G11" i="7"/>
  <c r="G10" i="7"/>
  <c r="F26" i="6"/>
  <c r="E26" i="6"/>
  <c r="D26" i="6"/>
  <c r="C26" i="6"/>
  <c r="B26" i="6"/>
  <c r="G25" i="6"/>
  <c r="G24" i="6"/>
  <c r="G23" i="6"/>
  <c r="G22" i="6"/>
  <c r="G21" i="6"/>
  <c r="F20" i="6"/>
  <c r="E20" i="6"/>
  <c r="D20" i="6"/>
  <c r="C20" i="6"/>
  <c r="B20" i="6"/>
  <c r="G19" i="6"/>
  <c r="G18" i="6"/>
  <c r="G17" i="6"/>
  <c r="G16" i="6"/>
  <c r="G15" i="6"/>
  <c r="F14" i="6"/>
  <c r="F27" i="6"/>
  <c r="E14" i="6"/>
  <c r="E27" i="6"/>
  <c r="D14" i="6"/>
  <c r="D27" i="6"/>
  <c r="C14" i="6"/>
  <c r="C27" i="6"/>
  <c r="B14" i="6"/>
  <c r="B27" i="6"/>
  <c r="G13" i="6"/>
  <c r="G12" i="6"/>
  <c r="G11" i="6"/>
  <c r="G10" i="6"/>
  <c r="F26" i="5"/>
  <c r="E26" i="5"/>
  <c r="D26" i="5"/>
  <c r="C26" i="5"/>
  <c r="B26" i="5"/>
  <c r="G25" i="5"/>
  <c r="G24" i="5"/>
  <c r="G23" i="5"/>
  <c r="G22" i="5"/>
  <c r="G21" i="5"/>
  <c r="F20" i="5"/>
  <c r="E20" i="5"/>
  <c r="D20" i="5"/>
  <c r="C20" i="5"/>
  <c r="B20" i="5"/>
  <c r="G19" i="5"/>
  <c r="G18" i="5"/>
  <c r="G17" i="5"/>
  <c r="G16" i="5"/>
  <c r="G15" i="5"/>
  <c r="F14" i="5"/>
  <c r="F27" i="5"/>
  <c r="E14" i="5"/>
  <c r="E27" i="5"/>
  <c r="D14" i="5"/>
  <c r="D27" i="5"/>
  <c r="C14" i="5"/>
  <c r="C27" i="5"/>
  <c r="B14" i="5"/>
  <c r="B27" i="5"/>
  <c r="G13" i="5"/>
  <c r="G12" i="5"/>
  <c r="G11" i="5"/>
  <c r="G10" i="5"/>
  <c r="E14" i="4"/>
  <c r="F26" i="4"/>
  <c r="E26" i="4"/>
  <c r="D26" i="4"/>
  <c r="C26" i="4"/>
  <c r="B26" i="4"/>
  <c r="F20" i="4"/>
  <c r="E20" i="4"/>
  <c r="D20" i="4"/>
  <c r="C20" i="4"/>
  <c r="B20" i="4"/>
  <c r="F14" i="4"/>
  <c r="F27" i="4"/>
  <c r="E27" i="4"/>
  <c r="D14" i="4"/>
  <c r="D27" i="4"/>
  <c r="C14" i="4"/>
  <c r="C27" i="4"/>
  <c r="B14" i="4"/>
  <c r="B27" i="4"/>
  <c r="F26" i="3"/>
  <c r="E26" i="3"/>
  <c r="D26" i="3"/>
  <c r="C26" i="3"/>
  <c r="B26" i="3"/>
  <c r="G25" i="3"/>
  <c r="G24" i="3"/>
  <c r="G23" i="3"/>
  <c r="G22" i="3"/>
  <c r="G21" i="3"/>
  <c r="F20" i="3"/>
  <c r="E20" i="3"/>
  <c r="D20" i="3"/>
  <c r="C20" i="3"/>
  <c r="B20" i="3"/>
  <c r="G19" i="3"/>
  <c r="G18" i="3"/>
  <c r="G17" i="3"/>
  <c r="G16" i="3"/>
  <c r="G15" i="3"/>
  <c r="F14" i="3"/>
  <c r="F27" i="3"/>
  <c r="E14" i="3"/>
  <c r="E27" i="3"/>
  <c r="D14" i="3"/>
  <c r="D27" i="3"/>
  <c r="C14" i="3"/>
  <c r="C27" i="3"/>
  <c r="B14" i="3"/>
  <c r="B27" i="3"/>
  <c r="G13" i="3"/>
  <c r="G12" i="3"/>
  <c r="G11" i="3"/>
  <c r="G10" i="3"/>
  <c r="E14" i="2"/>
  <c r="F26" i="2"/>
  <c r="E26" i="2"/>
  <c r="D26" i="2"/>
  <c r="C26" i="2"/>
  <c r="B26" i="2"/>
  <c r="G25" i="2"/>
  <c r="G24" i="2"/>
  <c r="G23" i="2"/>
  <c r="G22" i="2"/>
  <c r="G21" i="2"/>
  <c r="F20" i="2"/>
  <c r="E20" i="2"/>
  <c r="D20" i="2"/>
  <c r="C20" i="2"/>
  <c r="B20" i="2"/>
  <c r="G19" i="2"/>
  <c r="G18" i="2"/>
  <c r="G17" i="2"/>
  <c r="G16" i="2"/>
  <c r="G15" i="2"/>
  <c r="F14" i="2"/>
  <c r="F27" i="2"/>
  <c r="E27" i="2"/>
  <c r="D14" i="2"/>
  <c r="D27" i="2"/>
  <c r="C14" i="2"/>
  <c r="C27" i="2"/>
  <c r="B14" i="2"/>
  <c r="B27" i="2"/>
  <c r="G13" i="2"/>
  <c r="G12" i="2"/>
  <c r="G11" i="2"/>
  <c r="G10" i="2"/>
  <c r="C7" i="1"/>
  <c r="G14" i="1"/>
  <c r="G26" i="1"/>
  <c r="G20" i="1"/>
  <c r="C30" i="1"/>
  <c r="C32" i="1"/>
  <c r="M10" i="10"/>
  <c r="M14" i="10"/>
  <c r="M15" i="10"/>
  <c r="M20" i="10"/>
  <c r="O25" i="10"/>
  <c r="D33" i="10"/>
  <c r="M21" i="10"/>
  <c r="M26" i="10"/>
  <c r="M10" i="9"/>
  <c r="M14" i="9"/>
  <c r="M15" i="9"/>
  <c r="M20" i="9"/>
  <c r="O25" i="9"/>
  <c r="D33" i="9"/>
  <c r="M21" i="9"/>
  <c r="M26" i="9"/>
  <c r="M10" i="8"/>
  <c r="M14" i="8"/>
  <c r="M15" i="8"/>
  <c r="M20" i="8"/>
  <c r="O25" i="8"/>
  <c r="D33" i="8"/>
  <c r="M21" i="8"/>
  <c r="M26" i="8"/>
  <c r="M10" i="7"/>
  <c r="M14" i="7"/>
  <c r="M15" i="7"/>
  <c r="M20" i="7"/>
  <c r="O25" i="7"/>
  <c r="D33" i="7"/>
  <c r="M21" i="7"/>
  <c r="M26" i="7"/>
  <c r="M10" i="6"/>
  <c r="M14" i="6"/>
  <c r="M15" i="6"/>
  <c r="M20" i="6"/>
  <c r="O25" i="6"/>
  <c r="D33" i="6"/>
  <c r="M21" i="6"/>
  <c r="M26" i="6"/>
  <c r="M10" i="5"/>
  <c r="M14" i="5"/>
  <c r="M15" i="5"/>
  <c r="M20" i="5"/>
  <c r="O25" i="5"/>
  <c r="D33" i="5"/>
  <c r="M21" i="5"/>
  <c r="M26" i="5"/>
  <c r="M10" i="4"/>
  <c r="M14" i="4"/>
  <c r="M15" i="4"/>
  <c r="M20" i="4"/>
  <c r="O25" i="4"/>
  <c r="D33" i="4"/>
  <c r="M21" i="4"/>
  <c r="M26" i="4"/>
  <c r="M10" i="3"/>
  <c r="M14" i="3"/>
  <c r="M15" i="3"/>
  <c r="M20" i="3"/>
  <c r="O25" i="3"/>
  <c r="D33" i="3"/>
  <c r="M21" i="3"/>
  <c r="M26" i="3"/>
  <c r="M10" i="2"/>
  <c r="M14" i="2"/>
  <c r="M15" i="2"/>
  <c r="M20" i="2"/>
  <c r="O25" i="2"/>
  <c r="D33" i="2"/>
  <c r="M21" i="2"/>
  <c r="M26" i="2"/>
  <c r="D33" i="1"/>
  <c r="G14" i="10"/>
  <c r="C30" i="10"/>
  <c r="G26" i="10"/>
  <c r="G20" i="10"/>
  <c r="E30" i="10"/>
  <c r="G14" i="9"/>
  <c r="C30" i="9"/>
  <c r="G26" i="9"/>
  <c r="G20" i="9"/>
  <c r="E30" i="9"/>
  <c r="G14" i="8"/>
  <c r="C30" i="8"/>
  <c r="G26" i="8"/>
  <c r="G20" i="8"/>
  <c r="E30" i="8"/>
  <c r="G26" i="7"/>
  <c r="G14" i="7"/>
  <c r="G20" i="7"/>
  <c r="C30" i="7"/>
  <c r="G14" i="6"/>
  <c r="C30" i="6"/>
  <c r="G26" i="6"/>
  <c r="G20" i="6"/>
  <c r="E30" i="6"/>
  <c r="G14" i="5"/>
  <c r="C30" i="5"/>
  <c r="G26" i="5"/>
  <c r="G20" i="5"/>
  <c r="E30" i="5"/>
  <c r="C30" i="4"/>
  <c r="E30" i="4"/>
  <c r="G14" i="3"/>
  <c r="C30" i="3"/>
  <c r="G26" i="3"/>
  <c r="G20" i="3"/>
  <c r="E30" i="3"/>
  <c r="G14" i="2"/>
  <c r="C30" i="2"/>
  <c r="G26" i="2"/>
  <c r="G20" i="2"/>
  <c r="E30" i="2"/>
  <c r="G27" i="1"/>
  <c r="M27" i="10"/>
  <c r="O27" i="10"/>
  <c r="F33" i="10"/>
  <c r="O26" i="10"/>
  <c r="E33" i="10"/>
  <c r="O24" i="10"/>
  <c r="C33" i="10"/>
  <c r="M27" i="9"/>
  <c r="O27" i="9"/>
  <c r="F33" i="9"/>
  <c r="O26" i="9"/>
  <c r="E33" i="9"/>
  <c r="O24" i="9"/>
  <c r="C33" i="9"/>
  <c r="M27" i="8"/>
  <c r="O27" i="8"/>
  <c r="F33" i="8"/>
  <c r="O26" i="8"/>
  <c r="E33" i="8"/>
  <c r="O24" i="8"/>
  <c r="C33" i="8"/>
  <c r="M27" i="7"/>
  <c r="O27" i="7"/>
  <c r="F33" i="7"/>
  <c r="O26" i="7"/>
  <c r="E33" i="7"/>
  <c r="O24" i="7"/>
  <c r="C33" i="7"/>
  <c r="M27" i="6"/>
  <c r="O27" i="6"/>
  <c r="F33" i="6"/>
  <c r="O26" i="6"/>
  <c r="E33" i="6"/>
  <c r="O24" i="6"/>
  <c r="C33" i="6"/>
  <c r="M27" i="5"/>
  <c r="O27" i="5"/>
  <c r="F33" i="5"/>
  <c r="O26" i="5"/>
  <c r="E33" i="5"/>
  <c r="O24" i="5"/>
  <c r="C33" i="5"/>
  <c r="M27" i="4"/>
  <c r="O27" i="4"/>
  <c r="F33" i="4"/>
  <c r="O26" i="4"/>
  <c r="E33" i="4"/>
  <c r="O24" i="4"/>
  <c r="C33" i="4"/>
  <c r="M27" i="3"/>
  <c r="O27" i="3"/>
  <c r="F33" i="3"/>
  <c r="O26" i="3"/>
  <c r="E33" i="3"/>
  <c r="O24" i="3"/>
  <c r="C33" i="3"/>
  <c r="M27" i="2"/>
  <c r="O27" i="2"/>
  <c r="F33" i="2"/>
  <c r="O26" i="2"/>
  <c r="E33" i="2"/>
  <c r="O24" i="2"/>
  <c r="C33" i="2"/>
  <c r="F33" i="1"/>
  <c r="C33" i="1"/>
  <c r="E33" i="1"/>
  <c r="G27" i="10"/>
  <c r="F30" i="10"/>
  <c r="F31" i="10"/>
  <c r="D30" i="10"/>
  <c r="D32" i="10"/>
  <c r="E32" i="10"/>
  <c r="E31" i="10"/>
  <c r="C32" i="10"/>
  <c r="C31" i="10"/>
  <c r="G27" i="9"/>
  <c r="F30" i="9"/>
  <c r="F31" i="9"/>
  <c r="D30" i="9"/>
  <c r="D32" i="9"/>
  <c r="E32" i="9"/>
  <c r="E31" i="9"/>
  <c r="C32" i="9"/>
  <c r="C31" i="9"/>
  <c r="F32" i="9"/>
  <c r="G27" i="8"/>
  <c r="F30" i="8"/>
  <c r="F31" i="8"/>
  <c r="D30" i="8"/>
  <c r="D32" i="8"/>
  <c r="E32" i="8"/>
  <c r="E31" i="8"/>
  <c r="C32" i="8"/>
  <c r="C31" i="8"/>
  <c r="F32" i="8"/>
  <c r="G27" i="7"/>
  <c r="F30" i="7"/>
  <c r="F31" i="7"/>
  <c r="E30" i="7"/>
  <c r="E31" i="7"/>
  <c r="D30" i="7"/>
  <c r="D32" i="7"/>
  <c r="E32" i="7"/>
  <c r="C32" i="7"/>
  <c r="C31" i="7"/>
  <c r="F32" i="7"/>
  <c r="G27" i="6"/>
  <c r="F30" i="6"/>
  <c r="F31" i="6"/>
  <c r="D30" i="6"/>
  <c r="D32" i="6"/>
  <c r="E32" i="6"/>
  <c r="E31" i="6"/>
  <c r="C32" i="6"/>
  <c r="C31" i="6"/>
  <c r="F32" i="6"/>
  <c r="G27" i="5"/>
  <c r="F30" i="5"/>
  <c r="F31" i="5"/>
  <c r="D30" i="5"/>
  <c r="D32" i="5"/>
  <c r="E32" i="5"/>
  <c r="E31" i="5"/>
  <c r="C32" i="5"/>
  <c r="C31" i="5"/>
  <c r="F32" i="5"/>
  <c r="D30" i="4"/>
  <c r="D31" i="4"/>
  <c r="F32" i="4"/>
  <c r="E32" i="4"/>
  <c r="E31" i="4"/>
  <c r="C32" i="4"/>
  <c r="C31" i="4"/>
  <c r="D32" i="4"/>
  <c r="G27" i="3"/>
  <c r="F30" i="3"/>
  <c r="F31" i="3"/>
  <c r="D30" i="3"/>
  <c r="D32" i="3"/>
  <c r="E32" i="3"/>
  <c r="E31" i="3"/>
  <c r="C32" i="3"/>
  <c r="C31" i="3"/>
  <c r="F32" i="3"/>
  <c r="G27" i="2"/>
  <c r="F30" i="2"/>
  <c r="F31" i="2"/>
  <c r="D30" i="2"/>
  <c r="D32" i="2"/>
  <c r="E32" i="2"/>
  <c r="E31" i="2"/>
  <c r="C32" i="2"/>
  <c r="C31" i="2"/>
  <c r="F32" i="2"/>
  <c r="F30" i="1"/>
  <c r="E30" i="1"/>
  <c r="E32" i="1"/>
  <c r="D30" i="1"/>
  <c r="D32" i="1"/>
  <c r="F32" i="10"/>
  <c r="D31" i="10"/>
  <c r="D31" i="9"/>
  <c r="D31" i="8"/>
  <c r="D31" i="7"/>
  <c r="D31" i="6"/>
  <c r="D31" i="5"/>
  <c r="F31" i="4"/>
  <c r="D31" i="3"/>
  <c r="D31" i="2"/>
  <c r="E31" i="1"/>
  <c r="C31" i="1"/>
  <c r="D31" i="1"/>
  <c r="F32" i="1"/>
  <c r="F31" i="1"/>
</calcChain>
</file>

<file path=xl/sharedStrings.xml><?xml version="1.0" encoding="utf-8"?>
<sst xmlns="http://schemas.openxmlformats.org/spreadsheetml/2006/main" count="450" uniqueCount="37">
  <si>
    <t>University of Alaska Fairbanks</t>
  </si>
  <si>
    <t>Classroom Space Utilization Study</t>
  </si>
  <si>
    <t>Student Stations and Classroom Scheduled Each Hour During 4th Week</t>
  </si>
  <si>
    <t>Building:</t>
  </si>
  <si>
    <t>Duckering</t>
  </si>
  <si>
    <t>Number of Student Stations:</t>
  </si>
  <si>
    <t>Hour</t>
  </si>
  <si>
    <t>Monday</t>
  </si>
  <si>
    <t>Tuesday</t>
  </si>
  <si>
    <t>Wednesday</t>
  </si>
  <si>
    <t>Thursday</t>
  </si>
  <si>
    <t>Friday</t>
  </si>
  <si>
    <t>Week</t>
  </si>
  <si>
    <t>Morning Hours:</t>
  </si>
  <si>
    <t>Afternoon Hours:</t>
  </si>
  <si>
    <t>Evening Hours:</t>
  </si>
  <si>
    <t>Total Hours:</t>
  </si>
  <si>
    <t>Space Utilization Results</t>
  </si>
  <si>
    <t>Morning</t>
  </si>
  <si>
    <t>Afternoon</t>
  </si>
  <si>
    <t>Before
Evening</t>
  </si>
  <si>
    <t>All
Day</t>
  </si>
  <si>
    <t>Hours of Use:</t>
  </si>
  <si>
    <t>Rate of Utilization:</t>
  </si>
  <si>
    <t>Rate of Scheduled Utilization:</t>
  </si>
  <si>
    <t>Scheduling:</t>
  </si>
  <si>
    <t>A calculation of full-capacity equivalent (FCE) for the time period of analysis. One FCE is equivalent to every station being occupied for one hour. Maximum FCE for the morning block is 20 FCE, afternoon block is 25 FCE, before evening block is 45 FCE, and all day is 70 FCE.</t>
  </si>
  <si>
    <t>The ratio of FCE to maximum FCE for the time period of analysis reported as a percentage. This rate measures the bulk occupation of seats in the classroom regardless of scheduling. Higher percentages indicate a well-scheduled classroom with courses that are well-suited for the space.</t>
  </si>
  <si>
    <t>The ratio of FCE to maximum FCE limited to the hours of actual use for the time period of analysis reported as a percentage. This rate measures the occupation of seats in the classroom for those times when the classroom is actually scheduled. Higher percentages indicate the alignment of courses well-suited for the space, but disregards the impact of scheduling.</t>
  </si>
  <si>
    <t>The percentage of time blocks the classroom was in use. This rate measures the bulk popularity of the classroom space without regards to actual utilization.</t>
  </si>
  <si>
    <t>Fall Term 2011</t>
  </si>
  <si>
    <t>Classroom:</t>
  </si>
  <si>
    <t>Rate of Utilization Morning:</t>
  </si>
  <si>
    <t>Rate of Utilization Afternoon:</t>
  </si>
  <si>
    <t>Rate of Utilization Before Evening:</t>
  </si>
  <si>
    <t>Rate of Utilization All Day:</t>
  </si>
  <si>
    <t xml:space="preserve">Tuesday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</si>
</sst>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6" x14ac:knownFonts="1">
    <font>
      <sz val="11"/>
      <color theme="1"/>
      <name val="Calibri"/>
      <family val="2"/>
      <scheme val="minor"/>
    </font>
    <font>
      <sz val="11"/>
      <color theme="1"/>
      <name val="Calibri"/>
      <family val="2"/>
      <scheme val="minor"/>
    </font>
    <font>
      <sz val="10"/>
      <name val="Arial Narrow"/>
    </font>
    <font>
      <b/>
      <sz val="10"/>
      <name val="Arial Narrow"/>
    </font>
    <font>
      <u/>
      <sz val="10"/>
      <name val="Arial Narrow"/>
    </font>
    <font>
      <sz val="6"/>
      <name val="Arial Narrow"/>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right/>
      <top style="thin">
        <color auto="1"/>
      </top>
      <bottom style="thin">
        <color auto="1"/>
      </bottom>
      <diagonal/>
    </border>
    <border>
      <left/>
      <right/>
      <top style="thin">
        <color auto="1"/>
      </top>
      <bottom style="double">
        <color auto="1"/>
      </bottom>
      <diagonal/>
    </border>
  </borders>
  <cellStyleXfs count="2">
    <xf numFmtId="0" fontId="0" fillId="0" borderId="0"/>
    <xf numFmtId="9" fontId="1" fillId="0" borderId="0" applyFont="0" applyFill="0" applyBorder="0" applyAlignment="0" applyProtection="0"/>
  </cellStyleXfs>
  <cellXfs count="27">
    <xf numFmtId="0" fontId="0" fillId="0" borderId="0" xfId="0"/>
    <xf numFmtId="0" fontId="2" fillId="0" borderId="0" xfId="0" applyFont="1"/>
    <xf numFmtId="0" fontId="3" fillId="0" borderId="0" xfId="0" applyFont="1"/>
    <xf numFmtId="0" fontId="2" fillId="0" borderId="0" xfId="0" applyFont="1" applyBorder="1"/>
    <xf numFmtId="0" fontId="2" fillId="0" borderId="0" xfId="0" applyFont="1" applyBorder="1" applyAlignment="1">
      <alignment horizontal="left"/>
    </xf>
    <xf numFmtId="0" fontId="3" fillId="0" borderId="1" xfId="0" applyFont="1" applyBorder="1" applyAlignment="1">
      <alignment horizontal="right"/>
    </xf>
    <xf numFmtId="0" fontId="3" fillId="0" borderId="1" xfId="0" applyFont="1" applyBorder="1" applyAlignment="1">
      <alignment horizontal="center"/>
    </xf>
    <xf numFmtId="0" fontId="2" fillId="0" borderId="0" xfId="0" applyFont="1" applyAlignment="1">
      <alignment horizontal="right" vertical="center"/>
    </xf>
    <xf numFmtId="0" fontId="2" fillId="0" borderId="0" xfId="0" applyFont="1" applyAlignment="1">
      <alignment vertical="center"/>
    </xf>
    <xf numFmtId="0" fontId="3" fillId="0" borderId="2" xfId="0" applyFont="1" applyBorder="1" applyAlignment="1">
      <alignment horizontal="right" vertical="center"/>
    </xf>
    <xf numFmtId="0" fontId="2" fillId="0" borderId="2" xfId="0" applyFont="1" applyBorder="1" applyAlignment="1">
      <alignment vertical="center"/>
    </xf>
    <xf numFmtId="0" fontId="3" fillId="0" borderId="3" xfId="0" applyFont="1" applyBorder="1" applyAlignment="1">
      <alignment horizontal="right" vertical="center"/>
    </xf>
    <xf numFmtId="0" fontId="2" fillId="0" borderId="3" xfId="0" applyFont="1" applyBorder="1" applyAlignment="1">
      <alignment vertical="center"/>
    </xf>
    <xf numFmtId="0" fontId="4" fillId="0" borderId="0" xfId="0" applyFont="1" applyAlignment="1">
      <alignment horizontal="right" vertical="top"/>
    </xf>
    <xf numFmtId="0" fontId="2" fillId="0" borderId="0" xfId="0" applyFont="1" applyAlignment="1">
      <alignment horizontal="center"/>
    </xf>
    <xf numFmtId="0" fontId="2" fillId="0" borderId="0" xfId="0" applyFont="1" applyAlignment="1">
      <alignment horizontal="center" wrapText="1"/>
    </xf>
    <xf numFmtId="0" fontId="3" fillId="0" borderId="0" xfId="0" applyFont="1" applyAlignment="1">
      <alignment horizontal="right" vertical="center"/>
    </xf>
    <xf numFmtId="164" fontId="2" fillId="0" borderId="0" xfId="0" applyNumberFormat="1" applyFont="1" applyAlignment="1">
      <alignment horizontal="center" vertical="center"/>
    </xf>
    <xf numFmtId="9" fontId="2" fillId="0" borderId="0" xfId="1" applyNumberFormat="1" applyFont="1" applyAlignment="1">
      <alignment horizontal="center" vertical="center"/>
    </xf>
    <xf numFmtId="0" fontId="5" fillId="0" borderId="0" xfId="0" applyFont="1" applyAlignment="1">
      <alignment vertical="center"/>
    </xf>
    <xf numFmtId="0" fontId="2" fillId="0" borderId="0" xfId="0" applyFont="1" applyBorder="1" applyAlignment="1">
      <alignment horizontal="right"/>
    </xf>
    <xf numFmtId="0" fontId="2" fillId="2" borderId="0" xfId="0" applyFont="1" applyFill="1" applyAlignment="1">
      <alignment vertical="center"/>
    </xf>
    <xf numFmtId="165" fontId="2" fillId="0" borderId="0" xfId="1" applyNumberFormat="1" applyFont="1"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horizontal="center"/>
    </xf>
    <xf numFmtId="0" fontId="5" fillId="0" borderId="0" xfId="0" applyFont="1" applyAlignment="1">
      <alignment vertical="center" wrapText="1"/>
    </xf>
    <xf numFmtId="0" fontId="2" fillId="0" borderId="0" xfId="0" applyFont="1" applyFill="1" applyAlignment="1">
      <alignment vertical="center"/>
    </xf>
  </cellXfs>
  <cellStyles count="2">
    <cellStyle name="Normal" xfId="0" builtinId="0"/>
    <cellStyle name="Percent" xfId="1"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4" Type="http://schemas.openxmlformats.org/officeDocument/2006/relationships/sharedStrings" Target="sharedStrings.xml"/><Relationship Id="rId4" Type="http://schemas.openxmlformats.org/officeDocument/2006/relationships/worksheet" Target="worksheets/sheet4.xml"/><Relationship Id="rId7" Type="http://schemas.openxmlformats.org/officeDocument/2006/relationships/worksheet" Target="worksheets/sheet7.xml"/><Relationship Id="rId1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8" Type="http://schemas.openxmlformats.org/officeDocument/2006/relationships/worksheet" Target="worksheets/sheet8.xml"/><Relationship Id="rId13" Type="http://schemas.openxmlformats.org/officeDocument/2006/relationships/styles" Target="styles.xml"/><Relationship Id="rId10"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calcChain" Target="calcChain.xml"/><Relationship Id="rId12" Type="http://schemas.openxmlformats.org/officeDocument/2006/relationships/theme" Target="theme/theme1.xml"/><Relationship Id="rId2" Type="http://schemas.openxmlformats.org/officeDocument/2006/relationships/worksheet" Target="worksheets/sheet2.xml"/><Relationship Id="rId9" Type="http://schemas.openxmlformats.org/officeDocument/2006/relationships/worksheet" Target="worksheets/sheet9.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lkhamzina.UA/Desktop/Space_Utilization/Space_2010/Spring%202011%20OPEN%20Classroom%20Space%20Files/DUCK_S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UCK"/>
      <sheetName val="DUCK252"/>
      <sheetName val="DUCK306"/>
      <sheetName val="DUCK341"/>
      <sheetName val="DUCK342"/>
      <sheetName val="DUCK344"/>
      <sheetName val="DUCK347"/>
      <sheetName val="DUCK352"/>
      <sheetName val="DUCK354"/>
      <sheetName val="DUCK406"/>
    </sheetNames>
    <sheetDataSet>
      <sheetData sheetId="0"/>
      <sheetData sheetId="1">
        <row r="7">
          <cell r="C7">
            <v>75</v>
          </cell>
        </row>
      </sheetData>
      <sheetData sheetId="2">
        <row r="7">
          <cell r="C7">
            <v>16</v>
          </cell>
        </row>
      </sheetData>
      <sheetData sheetId="3">
        <row r="7">
          <cell r="C7">
            <v>40</v>
          </cell>
        </row>
      </sheetData>
      <sheetData sheetId="4">
        <row r="7">
          <cell r="C7">
            <v>40</v>
          </cell>
        </row>
      </sheetData>
      <sheetData sheetId="5">
        <row r="7">
          <cell r="C7">
            <v>36</v>
          </cell>
        </row>
      </sheetData>
      <sheetData sheetId="6">
        <row r="7">
          <cell r="C7">
            <v>25</v>
          </cell>
        </row>
      </sheetData>
      <sheetData sheetId="7">
        <row r="7">
          <cell r="C7">
            <v>30</v>
          </cell>
        </row>
      </sheetData>
      <sheetData sheetId="8">
        <row r="7">
          <cell r="C7">
            <v>30</v>
          </cell>
        </row>
      </sheetData>
      <sheetData sheetId="9">
        <row r="7">
          <cell r="C7">
            <v>16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5" zoomScale="110" zoomScaleNormal="110" zoomScalePageLayoutView="110" workbookViewId="0">
      <selection activeCell="Q19" sqref="Q19"/>
    </sheetView>
  </sheetViews>
  <sheetFormatPr baseColWidth="10" defaultColWidth="8.83203125" defaultRowHeight="14" x14ac:dyDescent="0"/>
  <cols>
    <col min="8" max="15" width="8.83203125" hidden="1" customWidth="1"/>
  </cols>
  <sheetData>
    <row r="1" spans="1:13">
      <c r="A1" s="1" t="s">
        <v>0</v>
      </c>
      <c r="B1" s="1"/>
      <c r="C1" s="1"/>
      <c r="D1" s="1"/>
      <c r="E1" s="1"/>
      <c r="F1" s="1"/>
      <c r="G1" s="1"/>
    </row>
    <row r="2" spans="1:13">
      <c r="A2" s="1" t="s">
        <v>1</v>
      </c>
      <c r="B2" s="1"/>
      <c r="C2" s="1"/>
      <c r="D2" s="1"/>
      <c r="E2" s="1"/>
      <c r="F2" s="1"/>
      <c r="G2" s="1"/>
    </row>
    <row r="3" spans="1:13">
      <c r="A3" s="1" t="s">
        <v>2</v>
      </c>
      <c r="B3" s="1"/>
      <c r="C3" s="1"/>
      <c r="D3" s="1"/>
      <c r="E3" s="1"/>
      <c r="F3" s="1"/>
      <c r="G3" s="1"/>
    </row>
    <row r="4" spans="1:13">
      <c r="A4" s="2" t="s">
        <v>30</v>
      </c>
      <c r="B4" s="1"/>
      <c r="C4" s="1"/>
      <c r="D4" s="1"/>
      <c r="E4" s="1"/>
      <c r="F4" s="1"/>
      <c r="G4" s="1"/>
    </row>
    <row r="5" spans="1:13">
      <c r="A5" s="1"/>
      <c r="B5" s="1"/>
      <c r="C5" s="1"/>
      <c r="D5" s="1"/>
      <c r="E5" s="1"/>
      <c r="F5" s="1"/>
      <c r="G5" s="1"/>
    </row>
    <row r="6" spans="1:13">
      <c r="A6" s="3" t="s">
        <v>3</v>
      </c>
      <c r="B6" s="1"/>
      <c r="C6" s="4" t="s">
        <v>4</v>
      </c>
      <c r="D6" s="1"/>
      <c r="E6" s="1"/>
      <c r="F6" s="1"/>
      <c r="G6" s="1"/>
    </row>
    <row r="7" spans="1:13">
      <c r="A7" s="3" t="s">
        <v>5</v>
      </c>
      <c r="B7" s="3"/>
      <c r="C7" s="4">
        <f>[1]DUCK252!C7+[1]DUCK306!C7+[1]DUCK341!C7+[1]DUCK342!C7+[1]DUCK344!C7+[1]DUCK347!C7+[1]DUCK352!C7+[1]DUCK354!C7+[1]DUCK406!C7</f>
        <v>308</v>
      </c>
      <c r="D7" s="1"/>
      <c r="E7" s="1"/>
      <c r="F7" s="1"/>
      <c r="G7" s="1"/>
    </row>
    <row r="8" spans="1:13">
      <c r="A8" s="1"/>
      <c r="B8" s="1"/>
      <c r="C8" s="1"/>
      <c r="D8" s="1"/>
      <c r="E8" s="1"/>
      <c r="F8" s="1"/>
      <c r="G8" s="1"/>
    </row>
    <row r="9" spans="1:13">
      <c r="A9" s="5" t="s">
        <v>6</v>
      </c>
      <c r="B9" s="6" t="s">
        <v>7</v>
      </c>
      <c r="C9" s="6" t="s">
        <v>8</v>
      </c>
      <c r="D9" s="6" t="s">
        <v>9</v>
      </c>
      <c r="E9" s="6" t="s">
        <v>10</v>
      </c>
      <c r="F9" s="6" t="s">
        <v>11</v>
      </c>
      <c r="G9" s="6" t="s">
        <v>12</v>
      </c>
      <c r="H9" s="24" t="s">
        <v>7</v>
      </c>
      <c r="I9" s="24" t="s">
        <v>36</v>
      </c>
      <c r="J9" s="24" t="s">
        <v>9</v>
      </c>
      <c r="K9" s="24" t="s">
        <v>10</v>
      </c>
      <c r="L9" s="24" t="s">
        <v>11</v>
      </c>
      <c r="M9" s="6" t="s">
        <v>12</v>
      </c>
    </row>
    <row r="10" spans="1:13">
      <c r="A10" s="7">
        <v>800</v>
      </c>
      <c r="B10" s="8">
        <f>DUCK252!B10+DUCK306!B10+DUCK341!B10+DUCK342!B10+DUCK344!B10+DUCK347!B10+DUCK352!B10+DUCK354!B10+DUCK406!B10</f>
        <v>52</v>
      </c>
      <c r="C10" s="8">
        <f>DUCK252!C10+DUCK306!C10+DUCK341!C10+DUCK342!C10+DUCK344!C10+DUCK347!C10+DUCK352!C10+DUCK354!C10+DUCK406!C10</f>
        <v>98</v>
      </c>
      <c r="D10" s="8">
        <f>DUCK252!D10+DUCK306!D10+DUCK341!D10+DUCK342!D10+DUCK344!D10+DUCK347!D10+DUCK352!D10+DUCK354!D10+DUCK406!D10</f>
        <v>48</v>
      </c>
      <c r="E10" s="8">
        <f>DUCK252!E10+DUCK306!E10+DUCK341!E10+DUCK342!E10+DUCK344!E10+DUCK347!E10+DUCK352!E10+DUCK354!E10+DUCK406!E10</f>
        <v>98</v>
      </c>
      <c r="F10" s="8">
        <f>DUCK252!F10+DUCK306!F10+DUCK341!F10+DUCK342!F10+DUCK344!F10+DUCK347!F10+DUCK352!F10+DUCK354!F10+DUCK406!F10</f>
        <v>4</v>
      </c>
      <c r="G10" s="8">
        <f>SUM(B10:F10)</f>
        <v>300</v>
      </c>
      <c r="H10">
        <f>DUCK252!H10+DUCK306!H10+DUCK341!H10+DUCK342!H10+DUCK344!H10+DUCK347!H10+DUCK352!H10+DUCK354!H10+DUCK406!H10</f>
        <v>3</v>
      </c>
      <c r="I10">
        <f>DUCK252!I10+DUCK306!I10+DUCK341!I10+DUCK342!I10+DUCK344!I10+DUCK347!I10+DUCK352!I10+DUCK354!I10+DUCK406!I10</f>
        <v>3</v>
      </c>
      <c r="J10">
        <f>DUCK252!J10+DUCK306!J10+DUCK341!J10+DUCK342!J10+DUCK344!J10+DUCK347!J10+DUCK352!J10+DUCK354!J10+DUCK406!J10</f>
        <v>2</v>
      </c>
      <c r="K10">
        <f>DUCK252!K10+DUCK306!K10+DUCK341!K10+DUCK342!K10+DUCK344!K10+DUCK347!K10+DUCK352!K10+DUCK354!K10+DUCK406!K10</f>
        <v>3</v>
      </c>
      <c r="L10">
        <f>DUCK252!L10+DUCK306!L10+DUCK341!L10+DUCK342!L10+DUCK344!L10+DUCK347!L10+DUCK352!L10+DUCK354!L10+DUCK406!L10</f>
        <v>1</v>
      </c>
      <c r="M10" s="8">
        <f>SUM(H10:L10)</f>
        <v>12</v>
      </c>
    </row>
    <row r="11" spans="1:13">
      <c r="A11" s="7">
        <v>900</v>
      </c>
      <c r="B11" s="8">
        <f>DUCK252!B11+DUCK306!B11+DUCK341!B11+DUCK342!B11+DUCK344!B11+DUCK347!B11+DUCK352!B11+DUCK354!B11+DUCK406!B11</f>
        <v>127</v>
      </c>
      <c r="C11" s="8">
        <f>DUCK252!C11+DUCK306!C11+DUCK341!C11+DUCK342!C11+DUCK344!C11+DUCK347!C11+DUCK352!C11+DUCK354!C11+DUCK406!C11</f>
        <v>98</v>
      </c>
      <c r="D11" s="8">
        <f>DUCK252!D11+DUCK306!D11+DUCK341!D11+DUCK342!D11+DUCK344!D11+DUCK347!D11+DUCK352!D11+DUCK354!D11+DUCK406!D11</f>
        <v>127</v>
      </c>
      <c r="E11" s="8">
        <f>DUCK252!E11+DUCK306!E11+DUCK341!E11+DUCK342!E11+DUCK344!E11+DUCK347!E11+DUCK352!E11+DUCK354!E11+DUCK406!E11</f>
        <v>98</v>
      </c>
      <c r="F11" s="8">
        <f>DUCK252!F11+DUCK306!F11+DUCK341!F11+DUCK342!F11+DUCK344!F11+DUCK347!F11+DUCK352!F11+DUCK354!F11+DUCK406!F11</f>
        <v>105</v>
      </c>
      <c r="G11" s="8">
        <f>SUM(B11:F11)</f>
        <v>555</v>
      </c>
      <c r="H11">
        <f>DUCK252!H11+DUCK306!H11+DUCK341!H11+DUCK342!H11+DUCK344!H11+DUCK347!H11+DUCK352!H11+DUCK354!H11+DUCK406!H11</f>
        <v>7</v>
      </c>
      <c r="I11">
        <f>DUCK252!I11+DUCK306!I11+DUCK341!I11+DUCK342!I11+DUCK344!I11+DUCK347!I11+DUCK352!I11+DUCK354!I11+DUCK406!I11</f>
        <v>3</v>
      </c>
      <c r="J11">
        <f>DUCK252!J11+DUCK306!J11+DUCK341!J11+DUCK342!J11+DUCK344!J11+DUCK347!J11+DUCK352!J11+DUCK354!J11+DUCK406!J11</f>
        <v>7</v>
      </c>
      <c r="K11">
        <f>DUCK252!K11+DUCK306!K11+DUCK341!K11+DUCK342!K11+DUCK344!K11+DUCK347!K11+DUCK352!K11+DUCK354!K11+DUCK406!K11</f>
        <v>3</v>
      </c>
      <c r="L11">
        <f>DUCK252!L11+DUCK306!L11+DUCK341!L11+DUCK342!L11+DUCK344!L11+DUCK347!L11+DUCK352!L11+DUCK354!L11+DUCK406!L11</f>
        <v>5</v>
      </c>
      <c r="M11" s="8">
        <f>SUM(H11:L11)</f>
        <v>25</v>
      </c>
    </row>
    <row r="12" spans="1:13">
      <c r="A12" s="7">
        <v>1000</v>
      </c>
      <c r="B12" s="8">
        <f>DUCK252!B12+DUCK306!B12+DUCK341!B12+DUCK342!B12+DUCK344!B12+DUCK347!B12+DUCK352!B12+DUCK354!B12+DUCK406!B12</f>
        <v>210</v>
      </c>
      <c r="C12" s="8">
        <f>DUCK252!C12+DUCK306!C12+DUCK341!C12+DUCK342!C12+DUCK344!C12+DUCK347!C12+DUCK352!C12+DUCK354!C12+DUCK406!C12</f>
        <v>133</v>
      </c>
      <c r="D12" s="8">
        <f>DUCK252!D12+DUCK306!D12+DUCK341!D12+DUCK342!D12+DUCK344!D12+DUCK347!D12+DUCK352!D12+DUCK354!D12+DUCK406!D12</f>
        <v>210</v>
      </c>
      <c r="E12" s="8">
        <f>DUCK252!E12+DUCK306!E12+DUCK341!E12+DUCK342!E12+DUCK344!E12+DUCK347!E12+DUCK352!E12+DUCK354!E12+DUCK406!E12</f>
        <v>133</v>
      </c>
      <c r="F12" s="8">
        <f>DUCK252!F12+DUCK306!F12+DUCK341!F12+DUCK342!F12+DUCK344!F12+DUCK347!F12+DUCK352!F12+DUCK354!F12+DUCK406!F12</f>
        <v>64</v>
      </c>
      <c r="G12" s="8">
        <f>SUM(B12:F12)</f>
        <v>750</v>
      </c>
      <c r="H12">
        <f>DUCK252!H12+DUCK306!H12+DUCK341!H12+DUCK342!H12+DUCK344!H12+DUCK347!H12+DUCK352!H12+DUCK354!H12+DUCK406!H12</f>
        <v>8</v>
      </c>
      <c r="I12">
        <f>DUCK252!I12+DUCK306!I12+DUCK341!I12+DUCK342!I12+DUCK344!I12+DUCK347!I12+DUCK352!I12+DUCK354!I12+DUCK406!I12</f>
        <v>9</v>
      </c>
      <c r="J12">
        <f>DUCK252!J12+DUCK306!J12+DUCK341!J12+DUCK342!J12+DUCK344!J12+DUCK347!J12+DUCK352!J12+DUCK354!J12+DUCK406!J12</f>
        <v>8</v>
      </c>
      <c r="K12">
        <f>DUCK252!K12+DUCK306!K12+DUCK341!K12+DUCK342!K12+DUCK344!K12+DUCK347!K12+DUCK352!K12+DUCK354!K12+DUCK406!K12</f>
        <v>9</v>
      </c>
      <c r="L12">
        <f>DUCK252!L12+DUCK306!L12+DUCK341!L12+DUCK342!L12+DUCK344!L12+DUCK347!L12+DUCK352!L12+DUCK354!L12+DUCK406!L12</f>
        <v>3</v>
      </c>
      <c r="M12" s="8">
        <f>SUM(H12:L12)</f>
        <v>37</v>
      </c>
    </row>
    <row r="13" spans="1:13">
      <c r="A13" s="7">
        <v>1100</v>
      </c>
      <c r="B13" s="8">
        <f>DUCK252!B13+DUCK306!B13+DUCK341!B13+DUCK342!B13+DUCK344!B13+DUCK347!B13+DUCK352!B13+DUCK354!B13+DUCK406!B13</f>
        <v>210</v>
      </c>
      <c r="C13" s="8">
        <f>DUCK252!C13+DUCK306!C13+DUCK341!C13+DUCK342!C13+DUCK344!C13+DUCK347!C13+DUCK352!C13+DUCK354!C13+DUCK406!C13</f>
        <v>215</v>
      </c>
      <c r="D13" s="8">
        <f>DUCK252!D13+DUCK306!D13+DUCK341!D13+DUCK342!D13+DUCK344!D13+DUCK347!D13+DUCK352!D13+DUCK354!D13+DUCK406!D13</f>
        <v>210</v>
      </c>
      <c r="E13" s="8">
        <f>DUCK252!E13+DUCK306!E13+DUCK341!E13+DUCK342!E13+DUCK344!E13+DUCK347!E13+DUCK352!E13+DUCK354!E13+DUCK406!E13</f>
        <v>215</v>
      </c>
      <c r="F13" s="8">
        <f>DUCK252!F13+DUCK306!F13+DUCK341!F13+DUCK342!F13+DUCK344!F13+DUCK347!F13+DUCK352!F13+DUCK354!F13+DUCK406!F13</f>
        <v>64</v>
      </c>
      <c r="G13" s="8">
        <f>SUM(B13:F13)</f>
        <v>914</v>
      </c>
      <c r="H13">
        <f>DUCK252!H13+DUCK306!H13+DUCK341!H13+DUCK342!H13+DUCK344!H13+DUCK347!H13+DUCK352!H13+DUCK354!H13+DUCK406!H13</f>
        <v>8</v>
      </c>
      <c r="I13">
        <f>DUCK252!I13+DUCK306!I13+DUCK341!I13+DUCK342!I13+DUCK344!I13+DUCK347!I13+DUCK352!I13+DUCK354!I13+DUCK406!I13</f>
        <v>9</v>
      </c>
      <c r="J13">
        <f>DUCK252!J13+DUCK306!J13+DUCK341!J13+DUCK342!J13+DUCK344!J13+DUCK347!J13+DUCK352!J13+DUCK354!J13+DUCK406!J13</f>
        <v>8</v>
      </c>
      <c r="K13">
        <f>DUCK252!K13+DUCK306!K13+DUCK341!K13+DUCK342!K13+DUCK344!K13+DUCK347!K13+DUCK352!K13+DUCK354!K13+DUCK406!K13</f>
        <v>9</v>
      </c>
      <c r="L13">
        <f>DUCK252!L13+DUCK306!L13+DUCK341!L13+DUCK342!L13+DUCK344!L13+DUCK347!L13+DUCK352!L13+DUCK354!L13+DUCK406!L13</f>
        <v>3</v>
      </c>
      <c r="M13" s="8">
        <f>SUM(H13:L13)</f>
        <v>37</v>
      </c>
    </row>
    <row r="14" spans="1:13">
      <c r="A14" s="9" t="s">
        <v>13</v>
      </c>
      <c r="B14" s="10">
        <f t="shared" ref="B14:G14" si="0">SUM(B10:B13)</f>
        <v>599</v>
      </c>
      <c r="C14" s="10">
        <f t="shared" si="0"/>
        <v>544</v>
      </c>
      <c r="D14" s="10">
        <f t="shared" si="0"/>
        <v>595</v>
      </c>
      <c r="E14" s="10">
        <f t="shared" si="0"/>
        <v>544</v>
      </c>
      <c r="F14" s="10">
        <f t="shared" si="0"/>
        <v>237</v>
      </c>
      <c r="G14" s="10">
        <f t="shared" si="0"/>
        <v>2519</v>
      </c>
      <c r="H14">
        <f>SUM(H10:H13)</f>
        <v>26</v>
      </c>
      <c r="I14">
        <f>SUM(I10:I13)</f>
        <v>24</v>
      </c>
      <c r="J14">
        <f>DUCK252!J14+DUCK306!J14+DUCK341!J14+DUCK342!J14+DUCK344!J14+DUCK347!J14+DUCK352!J14+DUCK354!J14+DUCK406!J14</f>
        <v>25</v>
      </c>
      <c r="K14">
        <f>DUCK252!K14+DUCK306!K14+DUCK341!K14+DUCK342!K14+DUCK344!K14+DUCK347!K14+DUCK352!K14+DUCK354!K14+DUCK406!K14</f>
        <v>24</v>
      </c>
      <c r="L14">
        <f>DUCK252!L14+DUCK306!L14+DUCK341!L14+DUCK342!L14+DUCK344!L14+DUCK347!L14+DUCK352!L14+DUCK354!L14+DUCK406!L14</f>
        <v>12</v>
      </c>
      <c r="M14" s="10">
        <f t="shared" ref="M14" si="1">SUM(M10:M13)</f>
        <v>111</v>
      </c>
    </row>
    <row r="15" spans="1:13">
      <c r="A15" s="7">
        <v>1200</v>
      </c>
      <c r="B15" s="8">
        <f>DUCK252!B15+DUCK306!B15+DUCK341!B15+DUCK342!B15+DUCK344!B15+DUCK347!B15+DUCK352!B15+DUCK354!B15+DUCK406!B15</f>
        <v>148</v>
      </c>
      <c r="C15" s="8">
        <f>DUCK252!C15+DUCK306!C15+DUCK341!C15+DUCK342!C15+DUCK344!C15+DUCK347!C15+DUCK352!C15+DUCK354!C15+DUCK406!C15</f>
        <v>215</v>
      </c>
      <c r="D15" s="8">
        <f>DUCK252!D15+DUCK306!D15+DUCK341!D15+DUCK342!D15+DUCK344!D15+DUCK347!D15+DUCK352!D15+DUCK354!D15+DUCK406!D15</f>
        <v>148</v>
      </c>
      <c r="E15" s="8">
        <f>DUCK252!E15+DUCK306!E15+DUCK341!E15+DUCK342!E15+DUCK344!E15+DUCK347!E15+DUCK352!E15+DUCK354!E15+DUCK406!E15</f>
        <v>215</v>
      </c>
      <c r="F15" s="8">
        <f>DUCK252!F15+DUCK306!F15+DUCK341!F15+DUCK342!F15+DUCK344!F15+DUCK347!F15+DUCK352!F15+DUCK354!F15+DUCK406!F15</f>
        <v>135</v>
      </c>
      <c r="G15" s="8">
        <f>SUM(B15:F15)</f>
        <v>861</v>
      </c>
      <c r="H15">
        <f>DUCK252!H15+DUCK306!H15+DUCK341!H15+DUCK342!H15+DUCK344!H15+DUCK347!H15+DUCK352!H15+DUCK354!H15+DUCK406!H15</f>
        <v>9</v>
      </c>
      <c r="I15">
        <f>DUCK252!I15+DUCK306!I15+DUCK341!I15+DUCK342!I15+DUCK344!I15+DUCK347!I15+DUCK352!I15+DUCK354!I15+DUCK406!I15</f>
        <v>9</v>
      </c>
      <c r="J15">
        <f>DUCK252!J15+DUCK306!J15+DUCK341!J15+DUCK342!J15+DUCK344!J15+DUCK347!J15+DUCK352!J15+DUCK354!J15+DUCK406!J15</f>
        <v>9</v>
      </c>
      <c r="K15">
        <f>DUCK252!K15+DUCK306!K15+DUCK341!K15+DUCK342!K15+DUCK344!K15+DUCK347!K15+DUCK352!K15+DUCK354!K15+DUCK406!K15</f>
        <v>9</v>
      </c>
      <c r="L15">
        <f>DUCK252!L15+DUCK306!L15+DUCK341!L15+DUCK342!L15+DUCK344!L15+DUCK347!L15+DUCK352!L15+DUCK354!L15+DUCK406!L15</f>
        <v>8</v>
      </c>
      <c r="M15" s="8">
        <f>SUM(H15:L15)</f>
        <v>44</v>
      </c>
    </row>
    <row r="16" spans="1:13">
      <c r="A16" s="7">
        <v>1300</v>
      </c>
      <c r="B16" s="8">
        <f>DUCK252!B16+DUCK306!B16+DUCK341!B16+DUCK342!B16+DUCK344!B16+DUCK347!B16+DUCK352!B16+DUCK354!B16+DUCK406!B16</f>
        <v>212</v>
      </c>
      <c r="C16" s="8">
        <f>DUCK252!C16+DUCK306!C16+DUCK341!C16+DUCK342!C16+DUCK344!C16+DUCK347!C16+DUCK352!C16+DUCK354!C16+DUCK406!C16</f>
        <v>0</v>
      </c>
      <c r="D16" s="8">
        <f>DUCK252!D16+DUCK306!D16+DUCK341!D16+DUCK342!D16+DUCK344!D16+DUCK347!D16+DUCK352!D16+DUCK354!D16+DUCK406!D16</f>
        <v>212</v>
      </c>
      <c r="E16" s="8">
        <f>DUCK252!E16+DUCK306!E16+DUCK341!E16+DUCK342!E16+DUCK344!E16+DUCK347!E16+DUCK352!E16+DUCK354!E16+DUCK406!E16</f>
        <v>0</v>
      </c>
      <c r="F16" s="8">
        <f>DUCK252!F16+DUCK306!F16+DUCK341!F16+DUCK342!F16+DUCK344!F16+DUCK347!F16+DUCK352!F16+DUCK354!F16+DUCK406!F16</f>
        <v>212</v>
      </c>
      <c r="G16" s="8">
        <f>SUM(B16:F16)</f>
        <v>636</v>
      </c>
      <c r="H16">
        <f>DUCK252!H16+DUCK306!H16+DUCK341!H16+DUCK342!H16+DUCK344!H16+DUCK347!H16+DUCK352!H16+DUCK354!H16+DUCK406!H16</f>
        <v>9</v>
      </c>
      <c r="I16">
        <f>DUCK252!I16+DUCK306!I16+DUCK341!I16+DUCK342!I16+DUCK344!I16+DUCK347!I16+DUCK352!I16+DUCK354!I16+DUCK406!I16</f>
        <v>0</v>
      </c>
      <c r="J16">
        <f>DUCK252!J16+DUCK306!J16+DUCK341!J16+DUCK342!J16+DUCK344!J16+DUCK347!J16+DUCK352!J16+DUCK354!J16+DUCK406!J16</f>
        <v>9</v>
      </c>
      <c r="K16">
        <f>DUCK252!K16+DUCK306!K16+DUCK341!K16+DUCK342!K16+DUCK344!K16+DUCK347!K16+DUCK352!K16+DUCK354!K16+DUCK406!K16</f>
        <v>0</v>
      </c>
      <c r="L16">
        <f>DUCK252!L16+DUCK306!L16+DUCK341!L16+DUCK342!L16+DUCK344!L16+DUCK347!L16+DUCK352!L16+DUCK354!L16+DUCK406!L16</f>
        <v>9</v>
      </c>
      <c r="M16" s="8">
        <f>SUM(H16:L16)</f>
        <v>27</v>
      </c>
    </row>
    <row r="17" spans="1:15">
      <c r="A17" s="7">
        <v>1400</v>
      </c>
      <c r="B17" s="8">
        <f>DUCK252!B17+DUCK306!B17+DUCK341!B17+DUCK342!B17+DUCK344!B17+DUCK347!B17+DUCK352!B17+DUCK354!B17+DUCK406!B17</f>
        <v>88</v>
      </c>
      <c r="C17" s="8">
        <f>DUCK252!C17+DUCK306!C17+DUCK341!C17+DUCK342!C17+DUCK344!C17+DUCK347!C17+DUCK352!C17+DUCK354!C17+DUCK406!C17</f>
        <v>159</v>
      </c>
      <c r="D17" s="8">
        <f>DUCK252!D17+DUCK306!D17+DUCK341!D17+DUCK342!D17+DUCK344!D17+DUCK347!D17+DUCK352!D17+DUCK354!D17+DUCK406!D17</f>
        <v>105</v>
      </c>
      <c r="E17" s="8">
        <f>DUCK252!E17+DUCK306!E17+DUCK341!E17+DUCK342!E17+DUCK344!E17+DUCK347!E17+DUCK352!E17+DUCK354!E17+DUCK406!E17</f>
        <v>176</v>
      </c>
      <c r="F17" s="8">
        <f>DUCK252!F17+DUCK306!F17+DUCK341!F17+DUCK342!F17+DUCK344!F17+DUCK347!F17+DUCK352!F17+DUCK354!F17+DUCK406!F17</f>
        <v>101</v>
      </c>
      <c r="G17" s="8">
        <f>SUM(B17:F17)</f>
        <v>629</v>
      </c>
      <c r="H17">
        <f>DUCK252!H17+DUCK306!H17+DUCK341!H17+DUCK342!H17+DUCK344!H17+DUCK347!H17+DUCK352!H17+DUCK354!H17+DUCK406!H17</f>
        <v>5</v>
      </c>
      <c r="I17">
        <f>DUCK252!I17+DUCK306!I17+DUCK341!I17+DUCK342!I17+DUCK344!I17+DUCK347!I17+DUCK352!I17+DUCK354!I17+DUCK406!I17</f>
        <v>9</v>
      </c>
      <c r="J17">
        <f>DUCK252!J17+DUCK306!J17+DUCK341!J17+DUCK342!J17+DUCK344!J17+DUCK347!J17+DUCK352!J17+DUCK354!J17+DUCK406!J17</f>
        <v>7</v>
      </c>
      <c r="K17">
        <f>DUCK252!K17+DUCK306!K17+DUCK341!K17+DUCK342!K17+DUCK344!K17+DUCK347!K17+DUCK352!K17+DUCK354!K17+DUCK406!K17</f>
        <v>9</v>
      </c>
      <c r="L17">
        <f>DUCK252!L17+DUCK306!L17+DUCK341!L17+DUCK342!L17+DUCK344!L17+DUCK347!L17+DUCK352!L17+DUCK354!L17+DUCK406!L17</f>
        <v>6</v>
      </c>
      <c r="M17" s="8">
        <f>SUM(H17:L17)</f>
        <v>36</v>
      </c>
    </row>
    <row r="18" spans="1:15">
      <c r="A18" s="7">
        <v>1500</v>
      </c>
      <c r="B18" s="8">
        <f>DUCK252!B18+DUCK306!B18+DUCK341!B18+DUCK342!B18+DUCK344!B18+DUCK347!B18+DUCK352!B18+DUCK354!B18+DUCK406!B18</f>
        <v>41</v>
      </c>
      <c r="C18" s="8">
        <f>DUCK252!C18+DUCK306!C18+DUCK341!C18+DUCK342!C18+DUCK344!C18+DUCK347!C18+DUCK352!C18+DUCK354!C18+DUCK406!C18</f>
        <v>187</v>
      </c>
      <c r="D18" s="8">
        <f>DUCK252!D18+DUCK306!D18+DUCK341!D18+DUCK342!D18+DUCK344!D18+DUCK347!D18+DUCK352!D18+DUCK354!D18+DUCK406!D18</f>
        <v>52</v>
      </c>
      <c r="E18" s="8">
        <f>DUCK252!E18+DUCK306!E18+DUCK341!E18+DUCK342!E18+DUCK344!E18+DUCK347!E18+DUCK352!E18+DUCK354!E18+DUCK406!E18</f>
        <v>205</v>
      </c>
      <c r="F18" s="8">
        <f>DUCK252!F18+DUCK306!F18+DUCK341!F18+DUCK342!F18+DUCK344!F18+DUCK347!F18+DUCK352!F18+DUCK354!F18+DUCK406!F18</f>
        <v>28</v>
      </c>
      <c r="G18" s="8">
        <f>SUM(B18:F18)</f>
        <v>513</v>
      </c>
      <c r="H18">
        <f>DUCK252!H18+DUCK306!H18+DUCK341!H18+DUCK342!H18+DUCK344!H18+DUCK347!H18+DUCK352!H18+DUCK354!H18+DUCK406!H18</f>
        <v>6</v>
      </c>
      <c r="I18">
        <f>DUCK252!I18+DUCK306!I18+DUCK341!I18+DUCK342!I18+DUCK344!I18+DUCK347!I18+DUCK352!I18+DUCK354!I18+DUCK406!I18</f>
        <v>8</v>
      </c>
      <c r="J18">
        <f>DUCK252!J18+DUCK306!J18+DUCK341!J18+DUCK342!J18+DUCK344!J18+DUCK347!J18+DUCK352!J18+DUCK354!J18+DUCK406!J18</f>
        <v>7</v>
      </c>
      <c r="K18">
        <f>DUCK252!K18+DUCK306!K18+DUCK341!K18+DUCK342!K18+DUCK344!K18+DUCK347!K18+DUCK352!K18+DUCK354!K18+DUCK406!K18</f>
        <v>9</v>
      </c>
      <c r="L18">
        <f>DUCK252!L18+DUCK306!L18+DUCK341!L18+DUCK342!L18+DUCK344!L18+DUCK347!L18+DUCK352!L18+DUCK354!L18+DUCK406!L18</f>
        <v>3</v>
      </c>
      <c r="M18" s="8">
        <f>SUM(H18:L18)</f>
        <v>33</v>
      </c>
    </row>
    <row r="19" spans="1:15">
      <c r="A19" s="7">
        <v>1600</v>
      </c>
      <c r="B19" s="8">
        <f>DUCK252!B19+DUCK306!B19+DUCK341!B19+DUCK342!B19+DUCK344!B19+DUCK347!B19+DUCK352!B19+DUCK354!B19+DUCK406!B19</f>
        <v>29</v>
      </c>
      <c r="C19" s="8">
        <f>DUCK252!C19+DUCK306!C19+DUCK341!C19+DUCK342!C19+DUCK344!C19+DUCK347!C19+DUCK352!C19+DUCK354!C19+DUCK406!C19</f>
        <v>110</v>
      </c>
      <c r="D19" s="8">
        <f>DUCK252!D19+DUCK306!D19+DUCK341!D19+DUCK342!D19+DUCK344!D19+DUCK347!D19+DUCK352!D19+DUCK354!D19+DUCK406!D19</f>
        <v>40</v>
      </c>
      <c r="E19" s="8">
        <f>DUCK252!E19+DUCK306!E19+DUCK341!E19+DUCK342!E19+DUCK344!E19+DUCK347!E19+DUCK352!E19+DUCK354!E19+DUCK406!E19</f>
        <v>128</v>
      </c>
      <c r="F19" s="8">
        <f>DUCK252!F19+DUCK306!F19+DUCK341!F19+DUCK342!F19+DUCK344!F19+DUCK347!F19+DUCK352!F19+DUCK354!F19+DUCK406!F19</f>
        <v>28</v>
      </c>
      <c r="G19" s="8">
        <f>SUM(B19:F19)</f>
        <v>335</v>
      </c>
      <c r="H19">
        <f>DUCK252!H19+DUCK306!H19+DUCK341!H19+DUCK342!H19+DUCK344!H19+DUCK347!H19+DUCK352!H19+DUCK354!H19+DUCK406!H19</f>
        <v>5</v>
      </c>
      <c r="I19">
        <f>DUCK252!I19+DUCK306!I19+DUCK341!I19+DUCK342!I19+DUCK344!I19+DUCK347!I19+DUCK352!I19+DUCK354!I19+DUCK406!I19</f>
        <v>8</v>
      </c>
      <c r="J19">
        <f>DUCK252!J19+DUCK306!J19+DUCK341!J19+DUCK342!J19+DUCK344!J19+DUCK347!J19+DUCK352!J19+DUCK354!J19+DUCK406!J19</f>
        <v>6</v>
      </c>
      <c r="K19">
        <f>DUCK252!K19+DUCK306!K19+DUCK341!K19+DUCK342!K19+DUCK344!K19+DUCK347!K19+DUCK352!K19+DUCK354!K19+DUCK406!K19</f>
        <v>8</v>
      </c>
      <c r="L19">
        <f>DUCK252!L19+DUCK306!L19+DUCK341!L19+DUCK342!L19+DUCK344!L19+DUCK347!L19+DUCK352!L19+DUCK354!L19+DUCK406!L19</f>
        <v>3</v>
      </c>
      <c r="M19" s="8">
        <f>SUM(H19:L19)</f>
        <v>30</v>
      </c>
    </row>
    <row r="20" spans="1:15">
      <c r="A20" s="9" t="s">
        <v>14</v>
      </c>
      <c r="B20" s="10">
        <f t="shared" ref="B20:G20" si="2">SUM(B15:B19)</f>
        <v>518</v>
      </c>
      <c r="C20" s="10">
        <f t="shared" si="2"/>
        <v>671</v>
      </c>
      <c r="D20" s="10">
        <f t="shared" si="2"/>
        <v>557</v>
      </c>
      <c r="E20" s="10">
        <f t="shared" si="2"/>
        <v>724</v>
      </c>
      <c r="F20" s="10">
        <f t="shared" si="2"/>
        <v>504</v>
      </c>
      <c r="G20" s="10">
        <f t="shared" si="2"/>
        <v>2974</v>
      </c>
      <c r="H20">
        <f>SUM(H15:H19)</f>
        <v>34</v>
      </c>
      <c r="I20">
        <f>SUM(I15:I19)</f>
        <v>34</v>
      </c>
      <c r="J20">
        <f>DUCK252!J20+DUCK306!J20+DUCK341!J20+DUCK342!J20+DUCK344!J20+DUCK347!J20+DUCK352!J20+DUCK354!J20+DUCK406!J20</f>
        <v>38</v>
      </c>
      <c r="K20">
        <f>DUCK252!K20+DUCK306!K20+DUCK341!K20+DUCK342!K20+DUCK344!K20+DUCK347!K20+DUCK352!K20+DUCK354!K20+DUCK406!K20</f>
        <v>35</v>
      </c>
      <c r="L20">
        <f>DUCK252!L20+DUCK306!L20+DUCK341!L20+DUCK342!L20+DUCK344!L20+DUCK347!L20+DUCK352!L20+DUCK354!L20+DUCK406!L20</f>
        <v>29</v>
      </c>
      <c r="M20" s="10">
        <f t="shared" ref="M20" si="3">SUM(M15:M19)</f>
        <v>170</v>
      </c>
    </row>
    <row r="21" spans="1:15">
      <c r="A21" s="7">
        <v>1700</v>
      </c>
      <c r="B21" s="8">
        <f>DUCK252!B21+DUCK306!B21+DUCK341!B21+DUCK342!B21+DUCK344!B21+DUCK347!B21+DUCK352!B21+DUCK354!B21+DUCK406!B21</f>
        <v>15</v>
      </c>
      <c r="C21" s="8">
        <f>DUCK252!C21+DUCK306!C21+DUCK341!C21+DUCK342!C21+DUCK344!C21+DUCK347!C21+DUCK352!C21+DUCK354!C21+DUCK406!C21</f>
        <v>64</v>
      </c>
      <c r="D21" s="8">
        <f>DUCK252!D21+DUCK306!D21+DUCK341!D21+DUCK342!D21+DUCK344!D21+DUCK347!D21+DUCK352!D21+DUCK354!D21+DUCK406!D21</f>
        <v>29</v>
      </c>
      <c r="E21" s="8">
        <f>DUCK252!E21+DUCK306!E21+DUCK341!E21+DUCK342!E21+DUCK344!E21+DUCK347!E21+DUCK352!E21+DUCK354!E21+DUCK406!E21</f>
        <v>54</v>
      </c>
      <c r="F21" s="8">
        <f>DUCK252!F21+DUCK306!F21+DUCK341!F21+DUCK342!F21+DUCK344!F21+DUCK347!F21+DUCK352!F21+DUCK354!F21+DUCK406!F21</f>
        <v>0</v>
      </c>
      <c r="G21" s="8">
        <f>SUM(B21:F21)</f>
        <v>162</v>
      </c>
      <c r="H21">
        <f>DUCK252!H21+DUCK306!H21+DUCK341!H21+DUCK342!H21+DUCK344!H21+DUCK347!H21+DUCK352!H21+DUCK354!H21+DUCK406!H21</f>
        <v>2</v>
      </c>
      <c r="I21">
        <f>DUCK252!I21+DUCK306!I21+DUCK341!I21+DUCK342!I21+DUCK344!I21+DUCK347!I21+DUCK352!I21+DUCK354!I21+DUCK406!I21</f>
        <v>5</v>
      </c>
      <c r="J21">
        <f>DUCK252!J21+DUCK306!J21+DUCK341!J21+DUCK342!J21+DUCK344!J21+DUCK347!J21+DUCK352!J21+DUCK354!J21+DUCK406!J21</f>
        <v>3</v>
      </c>
      <c r="K21">
        <f>DUCK252!K21+DUCK306!K21+DUCK341!K21+DUCK342!K21+DUCK344!K21+DUCK347!K21+DUCK352!K21+DUCK354!K21+DUCK406!K21</f>
        <v>4</v>
      </c>
      <c r="L21">
        <f>DUCK252!L21+DUCK306!L21+DUCK341!L21+DUCK342!L21+DUCK344!L21+DUCK347!L21+DUCK352!L21+DUCK354!L21+DUCK406!L21</f>
        <v>0</v>
      </c>
      <c r="M21" s="8">
        <f>SUM(H21:L21)</f>
        <v>14</v>
      </c>
    </row>
    <row r="22" spans="1:15">
      <c r="A22" s="7">
        <v>1800</v>
      </c>
      <c r="B22" s="8">
        <f>DUCK252!B22+DUCK306!B22+DUCK341!B22+DUCK342!B22+DUCK344!B22+DUCK347!B22+DUCK352!B22+DUCK354!B22+DUCK406!B22</f>
        <v>43</v>
      </c>
      <c r="C22" s="8">
        <f>DUCK252!C22+DUCK306!C22+DUCK341!C22+DUCK342!C22+DUCK344!C22+DUCK347!C22+DUCK352!C22+DUCK354!C22+DUCK406!C22</f>
        <v>83</v>
      </c>
      <c r="D22" s="8">
        <f>DUCK252!D22+DUCK306!D22+DUCK341!D22+DUCK342!D22+DUCK344!D22+DUCK347!D22+DUCK352!D22+DUCK354!D22+DUCK406!D22</f>
        <v>94</v>
      </c>
      <c r="E22" s="8">
        <f>DUCK252!E22+DUCK306!E22+DUCK341!E22+DUCK342!E22+DUCK344!E22+DUCK347!E22+DUCK352!E22+DUCK354!E22+DUCK406!E22</f>
        <v>96</v>
      </c>
      <c r="F22" s="8">
        <f>DUCK252!F22+DUCK306!F22+DUCK341!F22+DUCK342!F22+DUCK344!F22+DUCK347!F22+DUCK352!F22+DUCK354!F22+DUCK406!F22</f>
        <v>0</v>
      </c>
      <c r="G22" s="8">
        <f>SUM(B22:F22)</f>
        <v>316</v>
      </c>
      <c r="H22">
        <f>DUCK252!H22+DUCK306!H22+DUCK341!H22+DUCK342!H22+DUCK344!H22+DUCK347!H22+DUCK352!H22+DUCK354!H22+DUCK406!H22</f>
        <v>5</v>
      </c>
      <c r="I22">
        <f>DUCK252!I22+DUCK306!I22+DUCK341!I22+DUCK342!I22+DUCK344!I22+DUCK347!I22+DUCK352!I22+DUCK354!I22+DUCK406!I22</f>
        <v>6</v>
      </c>
      <c r="J22">
        <f>DUCK252!J22+DUCK306!J22+DUCK341!J22+DUCK342!J22+DUCK344!J22+DUCK347!J22+DUCK352!J22+DUCK354!J22+DUCK406!J22</f>
        <v>6</v>
      </c>
      <c r="K22">
        <f>DUCK252!K22+DUCK306!K22+DUCK341!K22+DUCK342!K22+DUCK344!K22+DUCK347!K22+DUCK352!K22+DUCK354!K22+DUCK406!K22</f>
        <v>7</v>
      </c>
      <c r="L22">
        <f>DUCK252!L22+DUCK306!L22+DUCK341!L22+DUCK342!L22+DUCK344!L22+DUCK347!L22+DUCK352!L22+DUCK354!L22+DUCK406!L22</f>
        <v>0</v>
      </c>
      <c r="M22" s="8">
        <f>SUM(H22:L22)</f>
        <v>24</v>
      </c>
    </row>
    <row r="23" spans="1:15">
      <c r="A23" s="7">
        <v>1900</v>
      </c>
      <c r="B23" s="8">
        <f>DUCK252!B23+DUCK306!B23+DUCK341!B23+DUCK342!B23+DUCK344!B23+DUCK347!B23+DUCK352!B23+DUCK354!B23+DUCK406!B23</f>
        <v>68</v>
      </c>
      <c r="C23" s="8">
        <f>DUCK252!C23+DUCK306!C23+DUCK341!C23+DUCK342!C23+DUCK344!C23+DUCK347!C23+DUCK352!C23+DUCK354!C23+DUCK406!C23</f>
        <v>126</v>
      </c>
      <c r="D23" s="8">
        <f>DUCK252!D23+DUCK306!D23+DUCK341!D23+DUCK342!D23+DUCK344!D23+DUCK347!D23+DUCK352!D23+DUCK354!D23+DUCK406!D23</f>
        <v>119</v>
      </c>
      <c r="E23" s="8">
        <f>DUCK252!E23+DUCK306!E23+DUCK341!E23+DUCK342!E23+DUCK344!E23+DUCK347!E23+DUCK352!E23+DUCK354!E23+DUCK406!E23</f>
        <v>118</v>
      </c>
      <c r="F23" s="8">
        <f>DUCK252!F23+DUCK306!F23+DUCK341!F23+DUCK342!F23+DUCK344!F23+DUCK347!F23+DUCK352!F23+DUCK354!F23+DUCK406!F23</f>
        <v>0</v>
      </c>
      <c r="G23" s="8">
        <f>SUM(B23:F23)</f>
        <v>431</v>
      </c>
      <c r="H23">
        <f>DUCK252!H23+DUCK306!H23+DUCK341!H23+DUCK342!H23+DUCK344!H23+DUCK347!H23+DUCK352!H23+DUCK354!H23+DUCK406!H23</f>
        <v>5</v>
      </c>
      <c r="I23">
        <f>DUCK252!I23+DUCK306!I23+DUCK341!I23+DUCK342!I23+DUCK344!I23+DUCK347!I23+DUCK352!I23+DUCK354!I23+DUCK406!I23</f>
        <v>3</v>
      </c>
      <c r="J23">
        <f>DUCK252!J23+DUCK306!J23+DUCK341!J23+DUCK342!J23+DUCK344!J23+DUCK347!J23+DUCK352!J23+DUCK354!J23+DUCK406!J23</f>
        <v>6</v>
      </c>
      <c r="K23">
        <f>DUCK252!K23+DUCK306!K23+DUCK341!K23+DUCK342!K23+DUCK344!K23+DUCK347!K23+DUCK352!K23+DUCK354!K23+DUCK406!K23</f>
        <v>5</v>
      </c>
      <c r="L23">
        <f>DUCK252!L23+DUCK306!L23+DUCK341!L23+DUCK342!L23+DUCK344!L23+DUCK347!L23+DUCK352!L23+DUCK354!L23+DUCK406!L23</f>
        <v>0</v>
      </c>
      <c r="M23" s="8">
        <f>SUM(H23:L23)</f>
        <v>19</v>
      </c>
    </row>
    <row r="24" spans="1:15">
      <c r="A24" s="7">
        <v>2000</v>
      </c>
      <c r="B24" s="8">
        <f>DUCK252!B24+DUCK306!B24+DUCK341!B24+DUCK342!B24+DUCK344!B24+DUCK347!B24+DUCK352!B24+DUCK354!B24+DUCK406!B24</f>
        <v>68</v>
      </c>
      <c r="C24" s="8">
        <f>DUCK252!C24+DUCK306!C24+DUCK341!C24+DUCK342!C24+DUCK344!C24+DUCK347!C24+DUCK352!C24+DUCK354!C24+DUCK406!C24</f>
        <v>107</v>
      </c>
      <c r="D24" s="8">
        <f>DUCK252!D24+DUCK306!D24+DUCK341!D24+DUCK342!D24+DUCK344!D24+DUCK347!D24+DUCK352!D24+DUCK354!D24+DUCK406!D24</f>
        <v>119</v>
      </c>
      <c r="E24" s="8">
        <f>DUCK252!E24+DUCK306!E24+DUCK341!E24+DUCK342!E24+DUCK344!E24+DUCK347!E24+DUCK352!E24+DUCK354!E24+DUCK406!E24</f>
        <v>99</v>
      </c>
      <c r="F24" s="8">
        <f>DUCK252!F24+DUCK306!F24+DUCK341!F24+DUCK342!F24+DUCK344!F24+DUCK347!F24+DUCK352!F24+DUCK354!F24+DUCK406!F24</f>
        <v>0</v>
      </c>
      <c r="G24" s="8">
        <f>SUM(B24:F24)</f>
        <v>393</v>
      </c>
      <c r="H24">
        <f>DUCK252!H24+DUCK306!H24+DUCK341!H24+DUCK342!H24+DUCK344!H24+DUCK347!H24+DUCK352!H24+DUCK354!H24+DUCK406!H24</f>
        <v>5</v>
      </c>
      <c r="I24">
        <f>DUCK252!I24+DUCK306!I24+DUCK341!I24+DUCK342!I24+DUCK344!I24+DUCK347!I24+DUCK352!I24+DUCK354!I24+DUCK406!I24</f>
        <v>2</v>
      </c>
      <c r="J24">
        <f>DUCK252!J24+DUCK306!J24+DUCK341!J24+DUCK342!J24+DUCK344!J24+DUCK347!J24+DUCK352!J24+DUCK354!J24+DUCK406!J24</f>
        <v>6</v>
      </c>
      <c r="K24">
        <f>DUCK252!K24+DUCK306!K24+DUCK341!K24+DUCK342!K24+DUCK344!K24+DUCK347!K24+DUCK352!K24+DUCK354!K24+DUCK406!K24</f>
        <v>4</v>
      </c>
      <c r="L24">
        <f>DUCK252!L24+DUCK306!L24+DUCK341!L24+DUCK342!L24+DUCK344!L24+DUCK347!L24+DUCK352!L24+DUCK354!L24+DUCK406!L24</f>
        <v>0</v>
      </c>
      <c r="M24" s="8">
        <f>SUM(H24:L24)</f>
        <v>17</v>
      </c>
      <c r="N24" s="7" t="s">
        <v>32</v>
      </c>
      <c r="O24" s="22">
        <f>M14/180</f>
        <v>0.6166666666666667</v>
      </c>
    </row>
    <row r="25" spans="1:15">
      <c r="A25" s="7">
        <v>2100</v>
      </c>
      <c r="B25" s="8">
        <f>DUCK252!B25+DUCK306!B25+DUCK341!B25+DUCK342!B25+DUCK344!B25+DUCK347!B25+DUCK352!B25+DUCK354!B25+DUCK406!B25</f>
        <v>40</v>
      </c>
      <c r="C25" s="8">
        <f>DUCK252!C25+DUCK306!C25+DUCK341!C25+DUCK342!C25+DUCK344!C25+DUCK347!C25+DUCK352!C25+DUCK354!C25+DUCK406!C25</f>
        <v>107</v>
      </c>
      <c r="D25" s="8">
        <f>DUCK252!D25+DUCK306!D25+DUCK341!D25+DUCK342!D25+DUCK344!D25+DUCK347!D25+DUCK352!D25+DUCK354!D25+DUCK406!D25</f>
        <v>40</v>
      </c>
      <c r="E25" s="8">
        <f>DUCK252!E25+DUCK306!E25+DUCK341!E25+DUCK342!E25+DUCK344!E25+DUCK347!E25+DUCK352!E25+DUCK354!E25+DUCK406!E25</f>
        <v>72</v>
      </c>
      <c r="F25" s="8">
        <f>DUCK252!F25+DUCK306!F25+DUCK341!F25+DUCK342!F25+DUCK344!F25+DUCK347!F25+DUCK352!F25+DUCK354!F25+DUCK406!F25</f>
        <v>0</v>
      </c>
      <c r="G25" s="8">
        <f>SUM(B25:F25)</f>
        <v>259</v>
      </c>
      <c r="H25">
        <f>DUCK252!H25+DUCK306!H25+DUCK341!H25+DUCK342!H25+DUCK344!H25+DUCK347!H25+DUCK352!H25+DUCK354!H25+DUCK406!H25</f>
        <v>2</v>
      </c>
      <c r="I25">
        <f>DUCK252!I25+DUCK306!I25+DUCK341!I25+DUCK342!I25+DUCK344!I25+DUCK347!I25+DUCK352!I25+DUCK354!I25+DUCK406!I25</f>
        <v>2</v>
      </c>
      <c r="J25">
        <f>DUCK252!J25+DUCK306!J25+DUCK341!J25+DUCK342!J25+DUCK344!J25+DUCK347!J25+DUCK352!J25+DUCK354!J25+DUCK406!J25</f>
        <v>2</v>
      </c>
      <c r="K25">
        <f>DUCK252!K25+DUCK306!K25+DUCK341!K25+DUCK342!K25+DUCK344!K25+DUCK347!K25+DUCK352!K25+DUCK354!K25+DUCK406!K25</f>
        <v>1</v>
      </c>
      <c r="L25">
        <f>DUCK252!L25+DUCK306!L25+DUCK341!L25+DUCK342!L25+DUCK344!L25+DUCK347!L25+DUCK352!L25+DUCK354!L25+DUCK406!L25</f>
        <v>0</v>
      </c>
      <c r="M25" s="8">
        <f>SUM(H25:L25)</f>
        <v>7</v>
      </c>
      <c r="N25" s="7" t="s">
        <v>33</v>
      </c>
      <c r="O25" s="22">
        <f>M20/225</f>
        <v>0.75555555555555554</v>
      </c>
    </row>
    <row r="26" spans="1:15">
      <c r="A26" s="9" t="s">
        <v>15</v>
      </c>
      <c r="B26" s="10">
        <f t="shared" ref="B26:G26" si="4">SUM(B21:B25)</f>
        <v>234</v>
      </c>
      <c r="C26" s="10">
        <f t="shared" si="4"/>
        <v>487</v>
      </c>
      <c r="D26" s="10">
        <f t="shared" si="4"/>
        <v>401</v>
      </c>
      <c r="E26" s="10">
        <f t="shared" si="4"/>
        <v>439</v>
      </c>
      <c r="F26" s="10">
        <f t="shared" si="4"/>
        <v>0</v>
      </c>
      <c r="G26" s="10">
        <f t="shared" si="4"/>
        <v>1561</v>
      </c>
      <c r="H26" s="23">
        <f>SUM(H21:H25)</f>
        <v>19</v>
      </c>
      <c r="I26">
        <f>SUM(I21:I25)</f>
        <v>18</v>
      </c>
      <c r="J26">
        <f>DUCK252!J26+DUCK306!J26+DUCK341!J26+DUCK342!J26+DUCK344!J26+DUCK347!J26+DUCK352!J26+DUCK354!J26+DUCK406!J26</f>
        <v>23</v>
      </c>
      <c r="K26">
        <f>DUCK252!K26+DUCK306!K26+DUCK341!K26+DUCK342!K26+DUCK344!K26+DUCK347!K26+DUCK352!K26+DUCK354!K26+DUCK406!K26</f>
        <v>21</v>
      </c>
      <c r="L26">
        <f>DUCK252!L26+DUCK306!L26+DUCK341!L26+DUCK342!L26+DUCK344!L26+DUCK347!L26+DUCK352!L26+DUCK354!L26+DUCK406!L26</f>
        <v>0</v>
      </c>
      <c r="M26" s="10">
        <f t="shared" ref="M26" si="5">SUM(M21:M25)</f>
        <v>81</v>
      </c>
      <c r="N26" s="7" t="s">
        <v>34</v>
      </c>
      <c r="O26" s="22">
        <f>(M14+M20)/405</f>
        <v>0.6938271604938272</v>
      </c>
    </row>
    <row r="27" spans="1:15" ht="15" thickBot="1">
      <c r="A27" s="11" t="s">
        <v>16</v>
      </c>
      <c r="B27" s="12">
        <f t="shared" ref="B27:G27" si="6">B14+B20+B26</f>
        <v>1351</v>
      </c>
      <c r="C27" s="12">
        <f t="shared" si="6"/>
        <v>1702</v>
      </c>
      <c r="D27" s="12">
        <f t="shared" si="6"/>
        <v>1553</v>
      </c>
      <c r="E27" s="12">
        <f t="shared" si="6"/>
        <v>1707</v>
      </c>
      <c r="F27" s="12">
        <f t="shared" si="6"/>
        <v>741</v>
      </c>
      <c r="G27" s="12">
        <f t="shared" si="6"/>
        <v>7054</v>
      </c>
      <c r="H27" s="23">
        <f>SUM(H14+H20+H26)</f>
        <v>79</v>
      </c>
      <c r="I27">
        <f>I14+I20+I26</f>
        <v>76</v>
      </c>
      <c r="J27">
        <f>DUCK252!J27+DUCK306!J27+DUCK341!J27+DUCK342!J27+DUCK344!J27+DUCK347!J27+DUCK352!J27+DUCK354!J27+DUCK406!J27</f>
        <v>86</v>
      </c>
      <c r="K27">
        <f>DUCK252!K27+DUCK306!K27+DUCK341!K27+DUCK342!K27+DUCK344!K27+DUCK347!K27+DUCK352!K27+DUCK354!K27+DUCK406!K27</f>
        <v>80</v>
      </c>
      <c r="L27">
        <f>DUCK252!L27+DUCK306!L27+DUCK341!L27+DUCK342!L27+DUCK344!L27+DUCK347!L27+DUCK352!L27+DUCK354!L27+DUCK406!L27</f>
        <v>41</v>
      </c>
      <c r="M27" s="12">
        <f t="shared" ref="M27" si="7">M14+M20+M26</f>
        <v>362</v>
      </c>
      <c r="N27" s="7" t="s">
        <v>35</v>
      </c>
      <c r="O27" s="22">
        <f>M27/630</f>
        <v>0.57460317460317456</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8.1785714285714288</v>
      </c>
      <c r="D30" s="17">
        <f>G20/C7</f>
        <v>9.6558441558441555</v>
      </c>
      <c r="E30" s="17">
        <f>(G20+G14)/C7</f>
        <v>17.834415584415584</v>
      </c>
      <c r="F30" s="17">
        <f>G27/C7</f>
        <v>22.902597402597401</v>
      </c>
      <c r="G30" s="1"/>
    </row>
    <row r="31" spans="1:15">
      <c r="A31" s="1"/>
      <c r="B31" s="16" t="s">
        <v>23</v>
      </c>
      <c r="C31" s="18">
        <f>C30/20</f>
        <v>0.40892857142857142</v>
      </c>
      <c r="D31" s="18">
        <f>D30/25</f>
        <v>0.38623376623376621</v>
      </c>
      <c r="E31" s="18">
        <f>E30/45</f>
        <v>0.3963203463203463</v>
      </c>
      <c r="F31" s="18">
        <f>F30/70</f>
        <v>0.32717996289424861</v>
      </c>
      <c r="G31" s="1"/>
    </row>
    <row r="32" spans="1:15">
      <c r="A32" s="1"/>
      <c r="B32" s="16" t="s">
        <v>24</v>
      </c>
      <c r="C32" s="18">
        <f>C30/20</f>
        <v>0.40892857142857142</v>
      </c>
      <c r="D32" s="18">
        <f>D30/23</f>
        <v>0.41981931112365894</v>
      </c>
      <c r="E32" s="18">
        <f>E30/43</f>
        <v>0.41475385080036242</v>
      </c>
      <c r="F32" s="18">
        <f>F30/59</f>
        <v>0.38817961699317627</v>
      </c>
      <c r="G32" s="1"/>
    </row>
    <row r="33" spans="1:7">
      <c r="A33" s="1"/>
      <c r="B33" s="16" t="s">
        <v>25</v>
      </c>
      <c r="C33" s="18">
        <f>O24</f>
        <v>0.6166666666666667</v>
      </c>
      <c r="D33" s="18">
        <f>O25</f>
        <v>0.75555555555555554</v>
      </c>
      <c r="E33" s="18">
        <f>O26</f>
        <v>0.6938271604938272</v>
      </c>
      <c r="F33" s="18">
        <f>O27</f>
        <v>0.57460317460317456</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abSelected="1" workbookViewId="0">
      <selection activeCell="E21" sqref="E21:E25"/>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406</v>
      </c>
      <c r="D6" s="1"/>
      <c r="E6" s="1"/>
      <c r="F6" s="1"/>
      <c r="G6" s="1"/>
    </row>
    <row r="7" spans="1:15">
      <c r="A7" s="3" t="s">
        <v>5</v>
      </c>
      <c r="B7" s="3"/>
      <c r="C7" s="4">
        <v>16</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13</v>
      </c>
      <c r="C10" s="8">
        <v>0</v>
      </c>
      <c r="D10" s="8">
        <v>13</v>
      </c>
      <c r="E10" s="8">
        <v>0</v>
      </c>
      <c r="F10" s="8">
        <v>0</v>
      </c>
      <c r="G10" s="8">
        <f>SUM(B10:F10)</f>
        <v>26</v>
      </c>
      <c r="H10" s="8">
        <f t="shared" ref="H10:L13" si="0">IF(B10&gt;0, 1, 0)</f>
        <v>1</v>
      </c>
      <c r="I10" s="8">
        <f t="shared" si="0"/>
        <v>0</v>
      </c>
      <c r="J10" s="8">
        <f t="shared" si="0"/>
        <v>1</v>
      </c>
      <c r="K10" s="8">
        <f t="shared" si="0"/>
        <v>0</v>
      </c>
      <c r="L10" s="8">
        <f t="shared" si="0"/>
        <v>0</v>
      </c>
      <c r="M10" s="8">
        <f>SUM(H10:L10)</f>
        <v>2</v>
      </c>
      <c r="N10" s="1"/>
      <c r="O10" s="1"/>
    </row>
    <row r="11" spans="1:15">
      <c r="A11" s="7">
        <v>900</v>
      </c>
      <c r="B11" s="8">
        <v>0</v>
      </c>
      <c r="C11" s="8">
        <v>0</v>
      </c>
      <c r="D11" s="8">
        <v>0</v>
      </c>
      <c r="E11" s="8">
        <v>0</v>
      </c>
      <c r="F11" s="8">
        <v>0</v>
      </c>
      <c r="G11" s="8">
        <f>SUM(B11:F11)</f>
        <v>0</v>
      </c>
      <c r="H11" s="8">
        <f t="shared" si="0"/>
        <v>0</v>
      </c>
      <c r="I11" s="8">
        <f t="shared" si="0"/>
        <v>0</v>
      </c>
      <c r="J11" s="8">
        <f t="shared" si="0"/>
        <v>0</v>
      </c>
      <c r="K11" s="8">
        <f t="shared" si="0"/>
        <v>0</v>
      </c>
      <c r="L11" s="8">
        <f t="shared" si="0"/>
        <v>0</v>
      </c>
      <c r="M11" s="8">
        <f>SUM(H11:L11)</f>
        <v>0</v>
      </c>
      <c r="N11" s="1"/>
      <c r="O11" s="1"/>
    </row>
    <row r="12" spans="1:15">
      <c r="A12" s="7">
        <v>1000</v>
      </c>
      <c r="B12" s="8">
        <v>15</v>
      </c>
      <c r="C12" s="8">
        <v>2</v>
      </c>
      <c r="D12" s="8">
        <v>15</v>
      </c>
      <c r="E12" s="8">
        <v>2</v>
      </c>
      <c r="F12" s="8">
        <v>0</v>
      </c>
      <c r="G12" s="8">
        <f>SUM(B12:F12)</f>
        <v>34</v>
      </c>
      <c r="H12" s="8">
        <f t="shared" si="0"/>
        <v>1</v>
      </c>
      <c r="I12" s="8">
        <f t="shared" si="0"/>
        <v>1</v>
      </c>
      <c r="J12" s="8">
        <f t="shared" si="0"/>
        <v>1</v>
      </c>
      <c r="K12" s="8">
        <f t="shared" si="0"/>
        <v>1</v>
      </c>
      <c r="L12" s="8">
        <f t="shared" si="0"/>
        <v>0</v>
      </c>
      <c r="M12" s="8">
        <f>SUM(H12:L12)</f>
        <v>4</v>
      </c>
      <c r="N12" s="1"/>
      <c r="O12" s="1"/>
    </row>
    <row r="13" spans="1:15">
      <c r="A13" s="7">
        <v>1100</v>
      </c>
      <c r="B13" s="8">
        <v>15</v>
      </c>
      <c r="C13" s="8">
        <v>3</v>
      </c>
      <c r="D13" s="8">
        <v>15</v>
      </c>
      <c r="E13" s="8">
        <v>3</v>
      </c>
      <c r="F13" s="8">
        <v>0</v>
      </c>
      <c r="G13" s="8">
        <f>SUM(B13:F13)</f>
        <v>36</v>
      </c>
      <c r="H13" s="8">
        <f t="shared" si="0"/>
        <v>1</v>
      </c>
      <c r="I13" s="8">
        <f t="shared" si="0"/>
        <v>1</v>
      </c>
      <c r="J13" s="8">
        <f t="shared" si="0"/>
        <v>1</v>
      </c>
      <c r="K13" s="8">
        <f t="shared" si="0"/>
        <v>1</v>
      </c>
      <c r="L13" s="8">
        <f t="shared" si="0"/>
        <v>0</v>
      </c>
      <c r="M13" s="8">
        <f>SUM(H13:L13)</f>
        <v>4</v>
      </c>
      <c r="N13" s="1"/>
      <c r="O13" s="1"/>
    </row>
    <row r="14" spans="1:15">
      <c r="A14" s="9" t="s">
        <v>13</v>
      </c>
      <c r="B14" s="10">
        <f t="shared" ref="B14:G14" si="1">SUM(B10:B13)</f>
        <v>43</v>
      </c>
      <c r="C14" s="10">
        <f t="shared" si="1"/>
        <v>5</v>
      </c>
      <c r="D14" s="10">
        <f t="shared" si="1"/>
        <v>43</v>
      </c>
      <c r="E14" s="10">
        <f>SUM(E10:E13)</f>
        <v>5</v>
      </c>
      <c r="F14" s="10">
        <f t="shared" si="1"/>
        <v>0</v>
      </c>
      <c r="G14" s="10">
        <f t="shared" si="1"/>
        <v>96</v>
      </c>
      <c r="H14" s="10">
        <f t="shared" ref="H14:M14" si="2">SUM(H10:H13)</f>
        <v>3</v>
      </c>
      <c r="I14" s="10">
        <f t="shared" si="2"/>
        <v>2</v>
      </c>
      <c r="J14" s="10">
        <f t="shared" si="2"/>
        <v>3</v>
      </c>
      <c r="K14" s="10">
        <f t="shared" si="2"/>
        <v>2</v>
      </c>
      <c r="L14" s="10">
        <f t="shared" si="2"/>
        <v>0</v>
      </c>
      <c r="M14" s="10">
        <f t="shared" si="2"/>
        <v>10</v>
      </c>
      <c r="N14" s="1"/>
      <c r="O14" s="1"/>
    </row>
    <row r="15" spans="1:15">
      <c r="A15" s="7">
        <v>1200</v>
      </c>
      <c r="B15" s="8">
        <v>15</v>
      </c>
      <c r="C15" s="8">
        <v>3</v>
      </c>
      <c r="D15" s="8">
        <v>15</v>
      </c>
      <c r="E15" s="8">
        <v>3</v>
      </c>
      <c r="F15" s="8">
        <v>15</v>
      </c>
      <c r="G15" s="8">
        <f>SUM(B15:F15)</f>
        <v>51</v>
      </c>
      <c r="H15" s="8">
        <f>IF(B15&gt;0, 1, 0)</f>
        <v>1</v>
      </c>
      <c r="I15" s="8">
        <f t="shared" ref="I15:L19" si="3">IF(C15&gt;0, 1, 0)</f>
        <v>1</v>
      </c>
      <c r="J15" s="8">
        <f t="shared" si="3"/>
        <v>1</v>
      </c>
      <c r="K15" s="8">
        <f t="shared" si="3"/>
        <v>1</v>
      </c>
      <c r="L15" s="8">
        <f t="shared" si="3"/>
        <v>1</v>
      </c>
      <c r="M15" s="8">
        <f>SUM(H15:L15)</f>
        <v>5</v>
      </c>
      <c r="N15" s="1"/>
      <c r="O15" s="1"/>
    </row>
    <row r="16" spans="1:15">
      <c r="A16" s="7">
        <v>1300</v>
      </c>
      <c r="B16" s="8">
        <v>7</v>
      </c>
      <c r="C16" s="8">
        <v>0</v>
      </c>
      <c r="D16" s="8">
        <v>7</v>
      </c>
      <c r="E16" s="8">
        <v>0</v>
      </c>
      <c r="F16" s="8">
        <v>7</v>
      </c>
      <c r="G16" s="8">
        <f>SUM(B16:F16)</f>
        <v>21</v>
      </c>
      <c r="H16" s="8">
        <f>IF(B16&gt;0, 1, 0)</f>
        <v>1</v>
      </c>
      <c r="I16" s="8">
        <f t="shared" si="3"/>
        <v>0</v>
      </c>
      <c r="J16" s="8">
        <f t="shared" si="3"/>
        <v>1</v>
      </c>
      <c r="K16" s="8">
        <f t="shared" si="3"/>
        <v>0</v>
      </c>
      <c r="L16" s="8">
        <f t="shared" si="3"/>
        <v>1</v>
      </c>
      <c r="M16" s="8">
        <f>SUM(H16:L16)</f>
        <v>3</v>
      </c>
      <c r="N16" s="1"/>
      <c r="O16" s="1"/>
    </row>
    <row r="17" spans="1:15">
      <c r="A17" s="7">
        <v>1400</v>
      </c>
      <c r="B17" s="8">
        <v>0</v>
      </c>
      <c r="C17" s="8">
        <v>6</v>
      </c>
      <c r="D17" s="8">
        <v>0</v>
      </c>
      <c r="E17" s="8">
        <v>6</v>
      </c>
      <c r="F17" s="8">
        <v>1</v>
      </c>
      <c r="G17" s="8">
        <f>SUM(B17:F17)</f>
        <v>13</v>
      </c>
      <c r="H17" s="8">
        <f>IF(B17&gt;0, 1, 0)</f>
        <v>0</v>
      </c>
      <c r="I17" s="8">
        <f t="shared" si="3"/>
        <v>1</v>
      </c>
      <c r="J17" s="8">
        <f t="shared" si="3"/>
        <v>0</v>
      </c>
      <c r="K17" s="8">
        <f t="shared" si="3"/>
        <v>1</v>
      </c>
      <c r="L17" s="8">
        <f t="shared" si="3"/>
        <v>1</v>
      </c>
      <c r="M17" s="8">
        <f>SUM(H17:L17)</f>
        <v>3</v>
      </c>
      <c r="N17" s="1"/>
      <c r="O17" s="1"/>
    </row>
    <row r="18" spans="1:15">
      <c r="A18" s="7">
        <v>1500</v>
      </c>
      <c r="B18" s="8">
        <v>4</v>
      </c>
      <c r="C18" s="21">
        <v>14</v>
      </c>
      <c r="D18" s="8">
        <v>4</v>
      </c>
      <c r="E18" s="21">
        <v>14</v>
      </c>
      <c r="F18" s="8">
        <v>1</v>
      </c>
      <c r="G18" s="8">
        <f>SUM(B18:F18)</f>
        <v>37</v>
      </c>
      <c r="H18" s="8">
        <f>IF(B18&gt;0, 1, 0)</f>
        <v>1</v>
      </c>
      <c r="I18" s="8">
        <f t="shared" si="3"/>
        <v>1</v>
      </c>
      <c r="J18" s="8">
        <f t="shared" si="3"/>
        <v>1</v>
      </c>
      <c r="K18" s="8">
        <f t="shared" si="3"/>
        <v>1</v>
      </c>
      <c r="L18" s="8">
        <f t="shared" si="3"/>
        <v>1</v>
      </c>
      <c r="M18" s="8">
        <f>SUM(H18:L18)</f>
        <v>5</v>
      </c>
      <c r="N18" s="1"/>
      <c r="O18" s="1"/>
    </row>
    <row r="19" spans="1:15">
      <c r="A19" s="7">
        <v>1600</v>
      </c>
      <c r="B19" s="8">
        <v>4</v>
      </c>
      <c r="C19" s="8">
        <v>8</v>
      </c>
      <c r="D19" s="8">
        <v>4</v>
      </c>
      <c r="E19" s="8">
        <v>8</v>
      </c>
      <c r="F19" s="8">
        <v>1</v>
      </c>
      <c r="G19" s="8">
        <f>SUM(B19:F19)</f>
        <v>25</v>
      </c>
      <c r="H19" s="8">
        <f>IF(B19&gt;0, 1, 0)</f>
        <v>1</v>
      </c>
      <c r="I19" s="8">
        <f t="shared" si="3"/>
        <v>1</v>
      </c>
      <c r="J19" s="8">
        <f t="shared" si="3"/>
        <v>1</v>
      </c>
      <c r="K19" s="8">
        <f t="shared" si="3"/>
        <v>1</v>
      </c>
      <c r="L19" s="8">
        <f t="shared" si="3"/>
        <v>1</v>
      </c>
      <c r="M19" s="8">
        <f>SUM(H19:L19)</f>
        <v>5</v>
      </c>
      <c r="N19" s="1"/>
      <c r="O19" s="1"/>
    </row>
    <row r="20" spans="1:15">
      <c r="A20" s="9" t="s">
        <v>14</v>
      </c>
      <c r="B20" s="10">
        <f t="shared" ref="B20:G20" si="4">SUM(B15:B19)</f>
        <v>30</v>
      </c>
      <c r="C20" s="10">
        <f t="shared" si="4"/>
        <v>31</v>
      </c>
      <c r="D20" s="10">
        <f t="shared" si="4"/>
        <v>30</v>
      </c>
      <c r="E20" s="10">
        <f t="shared" si="4"/>
        <v>31</v>
      </c>
      <c r="F20" s="10">
        <f t="shared" si="4"/>
        <v>25</v>
      </c>
      <c r="G20" s="10">
        <f t="shared" si="4"/>
        <v>147</v>
      </c>
      <c r="H20" s="10">
        <f t="shared" ref="H20:M20" si="5">SUM(H15:H19)</f>
        <v>4</v>
      </c>
      <c r="I20" s="10">
        <f t="shared" si="5"/>
        <v>4</v>
      </c>
      <c r="J20" s="10">
        <f t="shared" si="5"/>
        <v>4</v>
      </c>
      <c r="K20" s="10">
        <f t="shared" si="5"/>
        <v>4</v>
      </c>
      <c r="L20" s="10">
        <f t="shared" si="5"/>
        <v>5</v>
      </c>
      <c r="M20" s="10">
        <f t="shared" si="5"/>
        <v>21</v>
      </c>
      <c r="N20" s="1"/>
      <c r="O20" s="1"/>
    </row>
    <row r="21" spans="1:15">
      <c r="A21" s="7">
        <v>1700</v>
      </c>
      <c r="B21" s="8">
        <v>0</v>
      </c>
      <c r="C21" s="8">
        <v>0</v>
      </c>
      <c r="D21" s="8">
        <v>0</v>
      </c>
      <c r="E21" s="26">
        <v>0</v>
      </c>
      <c r="F21" s="8">
        <v>0</v>
      </c>
      <c r="G21" s="8">
        <f>SUM(B21:F21)</f>
        <v>0</v>
      </c>
      <c r="H21" s="8">
        <f>IF(B21&gt;0, 1, 0)</f>
        <v>0</v>
      </c>
      <c r="I21" s="8">
        <f t="shared" ref="I21:L25" si="6">IF(C21&gt;0, 1, 0)</f>
        <v>0</v>
      </c>
      <c r="J21" s="8">
        <f t="shared" si="6"/>
        <v>0</v>
      </c>
      <c r="K21" s="8">
        <f t="shared" si="6"/>
        <v>0</v>
      </c>
      <c r="L21" s="8">
        <f t="shared" si="6"/>
        <v>0</v>
      </c>
      <c r="M21" s="8">
        <f>SUM(H21:L21)</f>
        <v>0</v>
      </c>
      <c r="N21" s="1"/>
      <c r="O21" s="1"/>
    </row>
    <row r="22" spans="1:15">
      <c r="A22" s="7">
        <v>1800</v>
      </c>
      <c r="B22" s="8">
        <v>8</v>
      </c>
      <c r="C22" s="8">
        <v>0</v>
      </c>
      <c r="D22" s="8">
        <v>0</v>
      </c>
      <c r="E22" s="26">
        <v>17</v>
      </c>
      <c r="F22" s="8">
        <v>0</v>
      </c>
      <c r="G22" s="8">
        <f>SUM(B22:F22)</f>
        <v>25</v>
      </c>
      <c r="H22" s="8">
        <f>IF(B22&gt;0, 1, 0)</f>
        <v>1</v>
      </c>
      <c r="I22" s="8">
        <f t="shared" si="6"/>
        <v>0</v>
      </c>
      <c r="J22" s="8">
        <f t="shared" si="6"/>
        <v>0</v>
      </c>
      <c r="K22" s="8">
        <f t="shared" si="6"/>
        <v>1</v>
      </c>
      <c r="L22" s="8">
        <f t="shared" si="6"/>
        <v>0</v>
      </c>
      <c r="M22" s="8">
        <f>SUM(H22:L22)</f>
        <v>2</v>
      </c>
      <c r="N22" s="1"/>
      <c r="O22" s="1"/>
    </row>
    <row r="23" spans="1:15">
      <c r="A23" s="7">
        <v>1900</v>
      </c>
      <c r="B23" s="8">
        <v>8</v>
      </c>
      <c r="C23" s="8">
        <v>0</v>
      </c>
      <c r="D23" s="8">
        <v>0</v>
      </c>
      <c r="E23" s="26">
        <v>17</v>
      </c>
      <c r="F23" s="8">
        <v>0</v>
      </c>
      <c r="G23" s="8">
        <f>SUM(B23:F23)</f>
        <v>25</v>
      </c>
      <c r="H23" s="8">
        <f>IF(B23&gt;0, 1, 0)</f>
        <v>1</v>
      </c>
      <c r="I23" s="8">
        <f t="shared" si="6"/>
        <v>0</v>
      </c>
      <c r="J23" s="8">
        <f t="shared" si="6"/>
        <v>0</v>
      </c>
      <c r="K23" s="8">
        <f t="shared" si="6"/>
        <v>1</v>
      </c>
      <c r="L23" s="8">
        <f t="shared" si="6"/>
        <v>0</v>
      </c>
      <c r="M23" s="8">
        <f>SUM(H23:L23)</f>
        <v>2</v>
      </c>
      <c r="N23" s="1"/>
      <c r="O23" s="1"/>
    </row>
    <row r="24" spans="1:15">
      <c r="A24" s="7">
        <v>2000</v>
      </c>
      <c r="B24" s="8">
        <v>8</v>
      </c>
      <c r="C24" s="8">
        <v>0</v>
      </c>
      <c r="D24" s="8">
        <v>0</v>
      </c>
      <c r="E24" s="26">
        <v>17</v>
      </c>
      <c r="F24" s="8">
        <v>0</v>
      </c>
      <c r="G24" s="8">
        <f>SUM(B24:F24)</f>
        <v>25</v>
      </c>
      <c r="H24" s="8">
        <f>IF(B24&gt;0, 1, 0)</f>
        <v>1</v>
      </c>
      <c r="I24" s="8">
        <f t="shared" si="6"/>
        <v>0</v>
      </c>
      <c r="J24" s="8">
        <f t="shared" si="6"/>
        <v>0</v>
      </c>
      <c r="K24" s="8">
        <f t="shared" si="6"/>
        <v>1</v>
      </c>
      <c r="L24" s="8">
        <f t="shared" si="6"/>
        <v>0</v>
      </c>
      <c r="M24" s="8">
        <f>SUM(H24:L24)</f>
        <v>2</v>
      </c>
      <c r="N24" s="7" t="s">
        <v>32</v>
      </c>
      <c r="O24" s="22">
        <f>M14/20</f>
        <v>0.5</v>
      </c>
    </row>
    <row r="25" spans="1:15">
      <c r="A25" s="7">
        <v>2100</v>
      </c>
      <c r="B25" s="8">
        <v>0</v>
      </c>
      <c r="C25" s="8">
        <v>0</v>
      </c>
      <c r="D25" s="8">
        <v>0</v>
      </c>
      <c r="E25" s="26">
        <v>0</v>
      </c>
      <c r="F25" s="8">
        <v>0</v>
      </c>
      <c r="G25" s="8">
        <f>SUM(B25:F25)</f>
        <v>0</v>
      </c>
      <c r="H25" s="8">
        <f>IF(B25&gt;0, 1, 0)</f>
        <v>0</v>
      </c>
      <c r="I25" s="8">
        <f t="shared" si="6"/>
        <v>0</v>
      </c>
      <c r="J25" s="8">
        <f t="shared" si="6"/>
        <v>0</v>
      </c>
      <c r="K25" s="8">
        <f t="shared" si="6"/>
        <v>0</v>
      </c>
      <c r="L25" s="8">
        <f t="shared" si="6"/>
        <v>0</v>
      </c>
      <c r="M25" s="8">
        <f>SUM(H25:L25)</f>
        <v>0</v>
      </c>
      <c r="N25" s="7" t="s">
        <v>33</v>
      </c>
      <c r="O25" s="22">
        <f>M20/25</f>
        <v>0.84</v>
      </c>
    </row>
    <row r="26" spans="1:15">
      <c r="A26" s="9" t="s">
        <v>15</v>
      </c>
      <c r="B26" s="10">
        <f t="shared" ref="B26:G26" si="7">SUM(B21:B25)</f>
        <v>24</v>
      </c>
      <c r="C26" s="10">
        <f t="shared" si="7"/>
        <v>0</v>
      </c>
      <c r="D26" s="10">
        <f t="shared" si="7"/>
        <v>0</v>
      </c>
      <c r="E26" s="10">
        <f t="shared" si="7"/>
        <v>51</v>
      </c>
      <c r="F26" s="10">
        <f t="shared" si="7"/>
        <v>0</v>
      </c>
      <c r="G26" s="10">
        <f t="shared" si="7"/>
        <v>75</v>
      </c>
      <c r="H26" s="10">
        <f t="shared" ref="H26:M26" si="8">SUM(H21:H25)</f>
        <v>3</v>
      </c>
      <c r="I26" s="10">
        <f t="shared" si="8"/>
        <v>0</v>
      </c>
      <c r="J26" s="10">
        <f t="shared" si="8"/>
        <v>0</v>
      </c>
      <c r="K26" s="10">
        <f t="shared" si="8"/>
        <v>3</v>
      </c>
      <c r="L26" s="10">
        <f t="shared" si="8"/>
        <v>0</v>
      </c>
      <c r="M26" s="10">
        <f t="shared" si="8"/>
        <v>6</v>
      </c>
      <c r="N26" s="7" t="s">
        <v>34</v>
      </c>
      <c r="O26" s="22">
        <f>(M14+M20)/45</f>
        <v>0.68888888888888888</v>
      </c>
    </row>
    <row r="27" spans="1:15" ht="15" thickBot="1">
      <c r="A27" s="11" t="s">
        <v>16</v>
      </c>
      <c r="B27" s="12">
        <f t="shared" ref="B27:M27" si="9">B14+B20+B26</f>
        <v>97</v>
      </c>
      <c r="C27" s="12">
        <f t="shared" si="9"/>
        <v>36</v>
      </c>
      <c r="D27" s="12">
        <f t="shared" si="9"/>
        <v>73</v>
      </c>
      <c r="E27" s="12">
        <f t="shared" si="9"/>
        <v>87</v>
      </c>
      <c r="F27" s="12">
        <f t="shared" si="9"/>
        <v>25</v>
      </c>
      <c r="G27" s="12">
        <f t="shared" si="9"/>
        <v>318</v>
      </c>
      <c r="H27" s="12">
        <f t="shared" si="9"/>
        <v>10</v>
      </c>
      <c r="I27" s="12">
        <f t="shared" si="9"/>
        <v>6</v>
      </c>
      <c r="J27" s="12">
        <f t="shared" si="9"/>
        <v>7</v>
      </c>
      <c r="K27" s="12">
        <f t="shared" si="9"/>
        <v>9</v>
      </c>
      <c r="L27" s="12">
        <f t="shared" si="9"/>
        <v>5</v>
      </c>
      <c r="M27" s="12">
        <f t="shared" si="9"/>
        <v>37</v>
      </c>
      <c r="N27" s="7" t="s">
        <v>35</v>
      </c>
      <c r="O27" s="22">
        <f>M27/70</f>
        <v>0.52857142857142858</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6</v>
      </c>
      <c r="D30" s="17">
        <f>G20/C7</f>
        <v>9.1875</v>
      </c>
      <c r="E30" s="17">
        <f>(G20+G14)/C7</f>
        <v>15.1875</v>
      </c>
      <c r="F30" s="17">
        <f>G27/C7</f>
        <v>19.875</v>
      </c>
      <c r="G30" s="1"/>
    </row>
    <row r="31" spans="1:15">
      <c r="A31" s="1"/>
      <c r="B31" s="16" t="s">
        <v>23</v>
      </c>
      <c r="C31" s="18">
        <f>C30/20</f>
        <v>0.3</v>
      </c>
      <c r="D31" s="18">
        <f>D30/25</f>
        <v>0.36749999999999999</v>
      </c>
      <c r="E31" s="18">
        <f>E30/45</f>
        <v>0.33750000000000002</v>
      </c>
      <c r="F31" s="18">
        <f>F30/70</f>
        <v>0.28392857142857142</v>
      </c>
      <c r="G31" s="1"/>
    </row>
    <row r="32" spans="1:15">
      <c r="A32" s="1"/>
      <c r="B32" s="16" t="s">
        <v>24</v>
      </c>
      <c r="C32" s="18">
        <f>C30/14</f>
        <v>0.42857142857142855</v>
      </c>
      <c r="D32" s="18">
        <f>D30/18</f>
        <v>0.51041666666666663</v>
      </c>
      <c r="E32" s="18">
        <f>E30/32</f>
        <v>0.474609375</v>
      </c>
      <c r="F32" s="18">
        <f>F30/38</f>
        <v>0.52302631578947367</v>
      </c>
      <c r="G32" s="1"/>
    </row>
    <row r="33" spans="1:7">
      <c r="A33" s="1"/>
      <c r="B33" s="16" t="s">
        <v>25</v>
      </c>
      <c r="C33" s="18">
        <f>O24</f>
        <v>0.5</v>
      </c>
      <c r="D33" s="18">
        <f>O25</f>
        <v>0.84</v>
      </c>
      <c r="E33" s="18">
        <f>O26</f>
        <v>0.68888888888888888</v>
      </c>
      <c r="F33" s="18">
        <f>O27</f>
        <v>0.52857142857142858</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C19" sqref="C19"/>
    </sheetView>
  </sheetViews>
  <sheetFormatPr baseColWidth="10" defaultColWidth="8.83203125" defaultRowHeight="14" x14ac:dyDescent="0"/>
  <cols>
    <col min="7" max="7" width="8.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341</v>
      </c>
      <c r="D6" s="1"/>
      <c r="E6" s="1"/>
      <c r="F6" s="1"/>
      <c r="G6" s="1"/>
    </row>
    <row r="7" spans="1:15">
      <c r="A7" s="3" t="s">
        <v>5</v>
      </c>
      <c r="B7" s="3"/>
      <c r="C7" s="4">
        <v>40</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27</v>
      </c>
      <c r="D10" s="8">
        <v>0</v>
      </c>
      <c r="E10" s="8">
        <v>27</v>
      </c>
      <c r="F10" s="8">
        <v>0</v>
      </c>
      <c r="G10" s="8">
        <f>SUM(B10:F10)</f>
        <v>54</v>
      </c>
      <c r="H10" s="8">
        <f t="shared" ref="H10:L13" si="0">IF(B10&gt;0, 1, 0)</f>
        <v>0</v>
      </c>
      <c r="I10" s="8">
        <f t="shared" si="0"/>
        <v>1</v>
      </c>
      <c r="J10" s="8">
        <f t="shared" si="0"/>
        <v>0</v>
      </c>
      <c r="K10" s="8">
        <f t="shared" si="0"/>
        <v>1</v>
      </c>
      <c r="L10" s="8">
        <f t="shared" si="0"/>
        <v>0</v>
      </c>
      <c r="M10" s="8">
        <f>SUM(H10:L10)</f>
        <v>2</v>
      </c>
      <c r="N10" s="1"/>
      <c r="O10" s="1"/>
    </row>
    <row r="11" spans="1:15">
      <c r="A11" s="7">
        <v>900</v>
      </c>
      <c r="B11" s="8">
        <v>34</v>
      </c>
      <c r="C11" s="8">
        <v>27</v>
      </c>
      <c r="D11" s="8">
        <v>34</v>
      </c>
      <c r="E11" s="8">
        <v>27</v>
      </c>
      <c r="F11" s="8">
        <v>34</v>
      </c>
      <c r="G11" s="8">
        <f>SUM(B11:F11)</f>
        <v>156</v>
      </c>
      <c r="H11" s="8">
        <f t="shared" si="0"/>
        <v>1</v>
      </c>
      <c r="I11" s="8">
        <f t="shared" si="0"/>
        <v>1</v>
      </c>
      <c r="J11" s="8">
        <f t="shared" si="0"/>
        <v>1</v>
      </c>
      <c r="K11" s="8">
        <f t="shared" si="0"/>
        <v>1</v>
      </c>
      <c r="L11" s="8">
        <f t="shared" si="0"/>
        <v>1</v>
      </c>
      <c r="M11" s="8">
        <f>SUM(H11:L11)</f>
        <v>5</v>
      </c>
      <c r="N11" s="1"/>
      <c r="O11" s="1"/>
    </row>
    <row r="12" spans="1:15">
      <c r="A12" s="7">
        <v>1000</v>
      </c>
      <c r="B12" s="8">
        <v>11</v>
      </c>
      <c r="C12" s="8">
        <v>21</v>
      </c>
      <c r="D12" s="8">
        <v>11</v>
      </c>
      <c r="E12" s="8">
        <v>21</v>
      </c>
      <c r="F12" s="8">
        <v>0</v>
      </c>
      <c r="G12" s="8">
        <f>SUM(B12:F12)</f>
        <v>64</v>
      </c>
      <c r="H12" s="8">
        <f t="shared" si="0"/>
        <v>1</v>
      </c>
      <c r="I12" s="8">
        <f t="shared" si="0"/>
        <v>1</v>
      </c>
      <c r="J12" s="8">
        <f t="shared" si="0"/>
        <v>1</v>
      </c>
      <c r="K12" s="8">
        <f t="shared" si="0"/>
        <v>1</v>
      </c>
      <c r="L12" s="8">
        <f t="shared" si="0"/>
        <v>0</v>
      </c>
      <c r="M12" s="8">
        <f>SUM(H12:L12)</f>
        <v>4</v>
      </c>
      <c r="N12" s="1"/>
      <c r="O12" s="1"/>
    </row>
    <row r="13" spans="1:15">
      <c r="A13" s="7">
        <v>1100</v>
      </c>
      <c r="B13" s="8">
        <v>11</v>
      </c>
      <c r="C13" s="8">
        <v>35</v>
      </c>
      <c r="D13" s="8">
        <v>11</v>
      </c>
      <c r="E13" s="8">
        <v>35</v>
      </c>
      <c r="F13" s="8">
        <v>0</v>
      </c>
      <c r="G13" s="8">
        <f>SUM(B13:F13)</f>
        <v>92</v>
      </c>
      <c r="H13" s="8">
        <f t="shared" si="0"/>
        <v>1</v>
      </c>
      <c r="I13" s="8">
        <f t="shared" si="0"/>
        <v>1</v>
      </c>
      <c r="J13" s="8">
        <f t="shared" si="0"/>
        <v>1</v>
      </c>
      <c r="K13" s="8">
        <f t="shared" si="0"/>
        <v>1</v>
      </c>
      <c r="L13" s="8">
        <f t="shared" si="0"/>
        <v>0</v>
      </c>
      <c r="M13" s="8">
        <f>SUM(H13:L13)</f>
        <v>4</v>
      </c>
      <c r="N13" s="1"/>
      <c r="O13" s="1"/>
    </row>
    <row r="14" spans="1:15">
      <c r="A14" s="9" t="s">
        <v>13</v>
      </c>
      <c r="B14" s="10">
        <f t="shared" ref="B14:G14" si="1">SUM(B10:B13)</f>
        <v>56</v>
      </c>
      <c r="C14" s="10">
        <f t="shared" si="1"/>
        <v>110</v>
      </c>
      <c r="D14" s="10">
        <f t="shared" si="1"/>
        <v>56</v>
      </c>
      <c r="E14" s="10">
        <f>SUM(E10:E13)</f>
        <v>110</v>
      </c>
      <c r="F14" s="10">
        <f t="shared" si="1"/>
        <v>34</v>
      </c>
      <c r="G14" s="10">
        <f t="shared" si="1"/>
        <v>366</v>
      </c>
      <c r="H14" s="10">
        <f t="shared" ref="H14:M14" si="2">SUM(H10:H13)</f>
        <v>3</v>
      </c>
      <c r="I14" s="10">
        <f t="shared" si="2"/>
        <v>4</v>
      </c>
      <c r="J14" s="10">
        <f t="shared" si="2"/>
        <v>3</v>
      </c>
      <c r="K14" s="10">
        <f t="shared" si="2"/>
        <v>4</v>
      </c>
      <c r="L14" s="10">
        <f t="shared" si="2"/>
        <v>1</v>
      </c>
      <c r="M14" s="10">
        <f t="shared" si="2"/>
        <v>15</v>
      </c>
      <c r="N14" s="1"/>
      <c r="O14" s="1"/>
    </row>
    <row r="15" spans="1:15">
      <c r="A15" s="7">
        <v>1200</v>
      </c>
      <c r="B15" s="8">
        <v>25</v>
      </c>
      <c r="C15" s="8">
        <v>35</v>
      </c>
      <c r="D15" s="8">
        <v>25</v>
      </c>
      <c r="E15" s="8">
        <v>35</v>
      </c>
      <c r="F15" s="8">
        <v>25</v>
      </c>
      <c r="G15" s="8">
        <f>SUM(B15:F15)</f>
        <v>145</v>
      </c>
      <c r="H15" s="8">
        <f>IF(B15&gt;0, 1, 0)</f>
        <v>1</v>
      </c>
      <c r="I15" s="8">
        <f t="shared" ref="I15:L19" si="3">IF(C15&gt;0, 1, 0)</f>
        <v>1</v>
      </c>
      <c r="J15" s="8">
        <f t="shared" si="3"/>
        <v>1</v>
      </c>
      <c r="K15" s="8">
        <f t="shared" si="3"/>
        <v>1</v>
      </c>
      <c r="L15" s="8">
        <f t="shared" si="3"/>
        <v>1</v>
      </c>
      <c r="M15" s="8">
        <f>SUM(H15:L15)</f>
        <v>5</v>
      </c>
      <c r="N15" s="1"/>
      <c r="O15" s="1"/>
    </row>
    <row r="16" spans="1:15">
      <c r="A16" s="7">
        <v>1300</v>
      </c>
      <c r="B16" s="8">
        <v>27</v>
      </c>
      <c r="C16" s="8">
        <v>0</v>
      </c>
      <c r="D16" s="8">
        <v>27</v>
      </c>
      <c r="E16" s="8">
        <v>0</v>
      </c>
      <c r="F16" s="8">
        <v>27</v>
      </c>
      <c r="G16" s="8">
        <f>SUM(B16:F16)</f>
        <v>81</v>
      </c>
      <c r="H16" s="8">
        <f>IF(B16&gt;0, 1, 0)</f>
        <v>1</v>
      </c>
      <c r="I16" s="8">
        <f t="shared" si="3"/>
        <v>0</v>
      </c>
      <c r="J16" s="8">
        <f t="shared" si="3"/>
        <v>1</v>
      </c>
      <c r="K16" s="8">
        <f t="shared" si="3"/>
        <v>0</v>
      </c>
      <c r="L16" s="8">
        <f t="shared" si="3"/>
        <v>1</v>
      </c>
      <c r="M16" s="8">
        <f>SUM(H16:L16)</f>
        <v>3</v>
      </c>
      <c r="N16" s="1"/>
      <c r="O16" s="1"/>
    </row>
    <row r="17" spans="1:15">
      <c r="A17" s="7">
        <v>1400</v>
      </c>
      <c r="B17" s="8">
        <v>0</v>
      </c>
      <c r="C17" s="8">
        <v>25</v>
      </c>
      <c r="D17" s="8">
        <v>0</v>
      </c>
      <c r="E17" s="8">
        <v>25</v>
      </c>
      <c r="F17" s="8">
        <v>0</v>
      </c>
      <c r="G17" s="8">
        <f>SUM(B17:F17)</f>
        <v>50</v>
      </c>
      <c r="H17" s="8">
        <f>IF(B17&gt;0, 1, 0)</f>
        <v>0</v>
      </c>
      <c r="I17" s="8">
        <f t="shared" si="3"/>
        <v>1</v>
      </c>
      <c r="J17" s="8">
        <f t="shared" si="3"/>
        <v>0</v>
      </c>
      <c r="K17" s="8">
        <f t="shared" si="3"/>
        <v>1</v>
      </c>
      <c r="L17" s="8">
        <f t="shared" si="3"/>
        <v>0</v>
      </c>
      <c r="M17" s="8">
        <f>SUM(H17:L17)</f>
        <v>2</v>
      </c>
      <c r="N17" s="1"/>
      <c r="O17" s="1"/>
    </row>
    <row r="18" spans="1:15">
      <c r="A18" s="7">
        <v>1500</v>
      </c>
      <c r="B18" s="8">
        <v>0</v>
      </c>
      <c r="C18" s="8">
        <v>25</v>
      </c>
      <c r="D18" s="8">
        <v>0</v>
      </c>
      <c r="E18" s="8">
        <v>25</v>
      </c>
      <c r="F18" s="8">
        <v>0</v>
      </c>
      <c r="G18" s="8">
        <f>SUM(B18:F18)</f>
        <v>50</v>
      </c>
      <c r="H18" s="8">
        <f>IF(B18&gt;0, 1, 0)</f>
        <v>0</v>
      </c>
      <c r="I18" s="8">
        <f t="shared" si="3"/>
        <v>1</v>
      </c>
      <c r="J18" s="8">
        <f t="shared" si="3"/>
        <v>0</v>
      </c>
      <c r="K18" s="8">
        <f t="shared" si="3"/>
        <v>1</v>
      </c>
      <c r="L18" s="8">
        <f t="shared" si="3"/>
        <v>0</v>
      </c>
      <c r="M18" s="8">
        <f>SUM(H18:L18)</f>
        <v>2</v>
      </c>
      <c r="N18" s="1"/>
      <c r="O18" s="1"/>
    </row>
    <row r="19" spans="1:15">
      <c r="A19" s="7">
        <v>1600</v>
      </c>
      <c r="B19" s="8">
        <v>0</v>
      </c>
      <c r="C19" s="8">
        <v>13</v>
      </c>
      <c r="D19" s="8">
        <v>0</v>
      </c>
      <c r="E19" s="8">
        <v>13</v>
      </c>
      <c r="F19" s="8">
        <v>0</v>
      </c>
      <c r="G19" s="8">
        <f>SUM(B19:F19)</f>
        <v>26</v>
      </c>
      <c r="H19" s="8">
        <f>IF(B19&gt;0, 1, 0)</f>
        <v>0</v>
      </c>
      <c r="I19" s="8">
        <f t="shared" si="3"/>
        <v>1</v>
      </c>
      <c r="J19" s="8">
        <f t="shared" si="3"/>
        <v>0</v>
      </c>
      <c r="K19" s="8">
        <f t="shared" si="3"/>
        <v>1</v>
      </c>
      <c r="L19" s="8">
        <f t="shared" si="3"/>
        <v>0</v>
      </c>
      <c r="M19" s="8">
        <f>SUM(H19:L19)</f>
        <v>2</v>
      </c>
      <c r="N19" s="1"/>
      <c r="O19" s="1"/>
    </row>
    <row r="20" spans="1:15">
      <c r="A20" s="9" t="s">
        <v>14</v>
      </c>
      <c r="B20" s="10">
        <f t="shared" ref="B20:G20" si="4">SUM(B15:B19)</f>
        <v>52</v>
      </c>
      <c r="C20" s="10">
        <f t="shared" si="4"/>
        <v>98</v>
      </c>
      <c r="D20" s="10">
        <f t="shared" si="4"/>
        <v>52</v>
      </c>
      <c r="E20" s="10">
        <f t="shared" si="4"/>
        <v>98</v>
      </c>
      <c r="F20" s="10">
        <f t="shared" si="4"/>
        <v>52</v>
      </c>
      <c r="G20" s="10">
        <f t="shared" si="4"/>
        <v>352</v>
      </c>
      <c r="H20" s="10">
        <f t="shared" ref="H20:M20" si="5">SUM(H15:H19)</f>
        <v>2</v>
      </c>
      <c r="I20" s="10">
        <f t="shared" si="5"/>
        <v>4</v>
      </c>
      <c r="J20" s="10">
        <f t="shared" si="5"/>
        <v>2</v>
      </c>
      <c r="K20" s="10">
        <f t="shared" si="5"/>
        <v>4</v>
      </c>
      <c r="L20" s="10">
        <f t="shared" si="5"/>
        <v>2</v>
      </c>
      <c r="M20" s="10">
        <f t="shared" si="5"/>
        <v>14</v>
      </c>
      <c r="N20" s="1"/>
      <c r="O20" s="1"/>
    </row>
    <row r="21" spans="1:15">
      <c r="A21" s="7">
        <v>1700</v>
      </c>
      <c r="B21" s="8">
        <v>9</v>
      </c>
      <c r="C21" s="8">
        <v>0</v>
      </c>
      <c r="D21" s="8">
        <v>9</v>
      </c>
      <c r="E21" s="8">
        <v>0</v>
      </c>
      <c r="F21" s="8">
        <v>0</v>
      </c>
      <c r="G21" s="8">
        <f>SUM(B21:F21)</f>
        <v>18</v>
      </c>
      <c r="H21" s="8">
        <f>IF(B21&gt;0, 1, 0)</f>
        <v>1</v>
      </c>
      <c r="I21" s="8">
        <f t="shared" ref="I21:L25" si="6">IF(C21&gt;0, 1, 0)</f>
        <v>0</v>
      </c>
      <c r="J21" s="8">
        <f t="shared" si="6"/>
        <v>1</v>
      </c>
      <c r="K21" s="8">
        <f t="shared" si="6"/>
        <v>0</v>
      </c>
      <c r="L21" s="8">
        <f t="shared" si="6"/>
        <v>0</v>
      </c>
      <c r="M21" s="8">
        <f>SUM(H21:L21)</f>
        <v>2</v>
      </c>
      <c r="N21" s="1"/>
      <c r="O21" s="1"/>
    </row>
    <row r="22" spans="1:15">
      <c r="A22" s="7">
        <v>1800</v>
      </c>
      <c r="B22" s="8">
        <v>9</v>
      </c>
      <c r="C22" s="8">
        <v>19</v>
      </c>
      <c r="D22" s="8">
        <v>9</v>
      </c>
      <c r="E22" s="8">
        <v>19</v>
      </c>
      <c r="F22" s="8">
        <v>0</v>
      </c>
      <c r="G22" s="8">
        <f>SUM(B22:F22)</f>
        <v>56</v>
      </c>
      <c r="H22" s="8">
        <f>IF(B22&gt;0, 1, 0)</f>
        <v>1</v>
      </c>
      <c r="I22" s="8">
        <f t="shared" si="6"/>
        <v>1</v>
      </c>
      <c r="J22" s="8">
        <f t="shared" si="6"/>
        <v>1</v>
      </c>
      <c r="K22" s="8">
        <f t="shared" si="6"/>
        <v>1</v>
      </c>
      <c r="L22" s="8">
        <f t="shared" si="6"/>
        <v>0</v>
      </c>
      <c r="M22" s="8">
        <f>SUM(H22:L22)</f>
        <v>4</v>
      </c>
      <c r="N22" s="1"/>
      <c r="O22" s="1"/>
    </row>
    <row r="23" spans="1:15">
      <c r="A23" s="7">
        <v>1900</v>
      </c>
      <c r="B23" s="8">
        <v>31</v>
      </c>
      <c r="C23" s="8">
        <v>19</v>
      </c>
      <c r="D23" s="8">
        <v>31</v>
      </c>
      <c r="E23" s="8">
        <v>19</v>
      </c>
      <c r="F23" s="8">
        <v>0</v>
      </c>
      <c r="G23" s="8">
        <f>SUM(B23:F23)</f>
        <v>100</v>
      </c>
      <c r="H23" s="8">
        <f>IF(B23&gt;0, 1, 0)</f>
        <v>1</v>
      </c>
      <c r="I23" s="8">
        <f t="shared" si="6"/>
        <v>1</v>
      </c>
      <c r="J23" s="8">
        <f t="shared" si="6"/>
        <v>1</v>
      </c>
      <c r="K23" s="8">
        <f t="shared" si="6"/>
        <v>1</v>
      </c>
      <c r="L23" s="8">
        <f t="shared" si="6"/>
        <v>0</v>
      </c>
      <c r="M23" s="8">
        <f>SUM(H23:L23)</f>
        <v>4</v>
      </c>
      <c r="N23" s="1"/>
      <c r="O23" s="1"/>
    </row>
    <row r="24" spans="1:15">
      <c r="A24" s="7">
        <v>2000</v>
      </c>
      <c r="B24" s="8">
        <v>31</v>
      </c>
      <c r="C24" s="8">
        <v>0</v>
      </c>
      <c r="D24" s="8">
        <v>31</v>
      </c>
      <c r="E24" s="8">
        <v>0</v>
      </c>
      <c r="F24" s="8">
        <v>0</v>
      </c>
      <c r="G24" s="8">
        <f>SUM(B24:F24)</f>
        <v>62</v>
      </c>
      <c r="H24" s="8">
        <f>IF(B24&gt;0, 1, 0)</f>
        <v>1</v>
      </c>
      <c r="I24" s="8">
        <f t="shared" si="6"/>
        <v>0</v>
      </c>
      <c r="J24" s="8">
        <f t="shared" si="6"/>
        <v>1</v>
      </c>
      <c r="K24" s="8">
        <f t="shared" si="6"/>
        <v>0</v>
      </c>
      <c r="L24" s="8">
        <f t="shared" si="6"/>
        <v>0</v>
      </c>
      <c r="M24" s="8">
        <f>SUM(H24:L24)</f>
        <v>2</v>
      </c>
      <c r="N24" s="7" t="s">
        <v>32</v>
      </c>
      <c r="O24" s="22">
        <f>M14/20</f>
        <v>0.75</v>
      </c>
    </row>
    <row r="25" spans="1:15">
      <c r="A25" s="7">
        <v>2100</v>
      </c>
      <c r="B25" s="8">
        <v>31</v>
      </c>
      <c r="C25" s="8">
        <v>0</v>
      </c>
      <c r="D25" s="8">
        <v>31</v>
      </c>
      <c r="E25" s="8">
        <v>0</v>
      </c>
      <c r="F25" s="8">
        <v>0</v>
      </c>
      <c r="G25" s="8">
        <f>SUM(B25:F25)</f>
        <v>62</v>
      </c>
      <c r="H25" s="8">
        <f>IF(B25&gt;0, 1, 0)</f>
        <v>1</v>
      </c>
      <c r="I25" s="8">
        <f t="shared" si="6"/>
        <v>0</v>
      </c>
      <c r="J25" s="8">
        <f t="shared" si="6"/>
        <v>1</v>
      </c>
      <c r="K25" s="8">
        <f t="shared" si="6"/>
        <v>0</v>
      </c>
      <c r="L25" s="8">
        <f t="shared" si="6"/>
        <v>0</v>
      </c>
      <c r="M25" s="8">
        <f>SUM(H25:L25)</f>
        <v>2</v>
      </c>
      <c r="N25" s="7" t="s">
        <v>33</v>
      </c>
      <c r="O25" s="22">
        <f>M20/25</f>
        <v>0.56000000000000005</v>
      </c>
    </row>
    <row r="26" spans="1:15">
      <c r="A26" s="9" t="s">
        <v>15</v>
      </c>
      <c r="B26" s="10">
        <f t="shared" ref="B26:G26" si="7">SUM(B21:B25)</f>
        <v>111</v>
      </c>
      <c r="C26" s="10">
        <f t="shared" si="7"/>
        <v>38</v>
      </c>
      <c r="D26" s="10">
        <f t="shared" si="7"/>
        <v>111</v>
      </c>
      <c r="E26" s="10">
        <f t="shared" si="7"/>
        <v>38</v>
      </c>
      <c r="F26" s="10">
        <f t="shared" si="7"/>
        <v>0</v>
      </c>
      <c r="G26" s="10">
        <f t="shared" si="7"/>
        <v>298</v>
      </c>
      <c r="H26" s="10">
        <f t="shared" ref="H26:M26" si="8">SUM(H21:H25)</f>
        <v>5</v>
      </c>
      <c r="I26" s="10">
        <f t="shared" si="8"/>
        <v>2</v>
      </c>
      <c r="J26" s="10">
        <f t="shared" si="8"/>
        <v>5</v>
      </c>
      <c r="K26" s="10">
        <f t="shared" si="8"/>
        <v>2</v>
      </c>
      <c r="L26" s="10">
        <f t="shared" si="8"/>
        <v>0</v>
      </c>
      <c r="M26" s="10">
        <f t="shared" si="8"/>
        <v>14</v>
      </c>
      <c r="N26" s="7" t="s">
        <v>34</v>
      </c>
      <c r="O26" s="22">
        <f>(M14+M20)/45</f>
        <v>0.64444444444444449</v>
      </c>
    </row>
    <row r="27" spans="1:15" ht="15" thickBot="1">
      <c r="A27" s="11" t="s">
        <v>16</v>
      </c>
      <c r="B27" s="12">
        <f t="shared" ref="B27:M27" si="9">B14+B20+B26</f>
        <v>219</v>
      </c>
      <c r="C27" s="12">
        <f t="shared" si="9"/>
        <v>246</v>
      </c>
      <c r="D27" s="12">
        <f t="shared" si="9"/>
        <v>219</v>
      </c>
      <c r="E27" s="12">
        <f t="shared" si="9"/>
        <v>246</v>
      </c>
      <c r="F27" s="12">
        <f t="shared" si="9"/>
        <v>86</v>
      </c>
      <c r="G27" s="12">
        <f t="shared" si="9"/>
        <v>1016</v>
      </c>
      <c r="H27" s="12">
        <f t="shared" si="9"/>
        <v>10</v>
      </c>
      <c r="I27" s="12">
        <f t="shared" si="9"/>
        <v>10</v>
      </c>
      <c r="J27" s="12">
        <f t="shared" si="9"/>
        <v>10</v>
      </c>
      <c r="K27" s="12">
        <f t="shared" si="9"/>
        <v>10</v>
      </c>
      <c r="L27" s="12">
        <f t="shared" si="9"/>
        <v>3</v>
      </c>
      <c r="M27" s="12">
        <f t="shared" si="9"/>
        <v>43</v>
      </c>
      <c r="N27" s="7" t="s">
        <v>35</v>
      </c>
      <c r="O27" s="22">
        <f>M27/70</f>
        <v>0.61428571428571432</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9.15</v>
      </c>
      <c r="D30" s="17">
        <f>G20/C7</f>
        <v>8.8000000000000007</v>
      </c>
      <c r="E30" s="17">
        <f>(G20+G14)/C7</f>
        <v>17.95</v>
      </c>
      <c r="F30" s="17">
        <f>G27/C7</f>
        <v>25.4</v>
      </c>
      <c r="G30" s="1"/>
    </row>
    <row r="31" spans="1:15">
      <c r="A31" s="1"/>
      <c r="B31" s="16" t="s">
        <v>23</v>
      </c>
      <c r="C31" s="18">
        <f>C30/20</f>
        <v>0.45750000000000002</v>
      </c>
      <c r="D31" s="18">
        <f>D30/25</f>
        <v>0.35200000000000004</v>
      </c>
      <c r="E31" s="18">
        <f>E30/45</f>
        <v>0.39888888888888885</v>
      </c>
      <c r="F31" s="18">
        <f>F30/70</f>
        <v>0.36285714285714282</v>
      </c>
      <c r="G31" s="1"/>
    </row>
    <row r="32" spans="1:15">
      <c r="A32" s="1"/>
      <c r="B32" s="16" t="s">
        <v>24</v>
      </c>
      <c r="C32" s="18">
        <f>C30/14</f>
        <v>0.65357142857142858</v>
      </c>
      <c r="D32" s="18">
        <f>D30/18</f>
        <v>0.48888888888888893</v>
      </c>
      <c r="E32" s="18">
        <f>E30/32</f>
        <v>0.56093749999999998</v>
      </c>
      <c r="F32" s="18">
        <f>F30/38</f>
        <v>0.66842105263157892</v>
      </c>
      <c r="G32" s="1"/>
    </row>
    <row r="33" spans="1:7">
      <c r="A33" s="1"/>
      <c r="B33" s="16" t="s">
        <v>25</v>
      </c>
      <c r="C33" s="18">
        <f>O24</f>
        <v>0.75</v>
      </c>
      <c r="D33" s="18">
        <f>O25</f>
        <v>0.56000000000000005</v>
      </c>
      <c r="E33" s="18">
        <f>O26</f>
        <v>0.64444444444444449</v>
      </c>
      <c r="F33" s="18">
        <f>O27</f>
        <v>0.61428571428571432</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R19" sqref="R19"/>
    </sheetView>
  </sheetViews>
  <sheetFormatPr baseColWidth="10" defaultColWidth="8.83203125" defaultRowHeight="14" x14ac:dyDescent="0"/>
  <cols>
    <col min="7" max="7" width="8.832031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252</v>
      </c>
      <c r="D6" s="1"/>
      <c r="E6" s="1"/>
      <c r="F6" s="1"/>
      <c r="G6" s="1"/>
    </row>
    <row r="7" spans="1:15">
      <c r="A7" s="3" t="s">
        <v>5</v>
      </c>
      <c r="B7" s="3"/>
      <c r="C7" s="4">
        <v>75</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35</v>
      </c>
      <c r="C10" s="8">
        <v>36</v>
      </c>
      <c r="D10" s="8">
        <v>35</v>
      </c>
      <c r="E10" s="8">
        <v>36</v>
      </c>
      <c r="F10" s="8">
        <v>0</v>
      </c>
      <c r="G10" s="8">
        <f>SUM(B10:F10)</f>
        <v>142</v>
      </c>
      <c r="H10" s="8">
        <f t="shared" ref="H10:L13" si="0">IF(B10&gt;0, 1, 0)</f>
        <v>1</v>
      </c>
      <c r="I10" s="8">
        <f t="shared" si="0"/>
        <v>1</v>
      </c>
      <c r="J10" s="8">
        <f t="shared" si="0"/>
        <v>1</v>
      </c>
      <c r="K10" s="8">
        <f t="shared" si="0"/>
        <v>1</v>
      </c>
      <c r="L10" s="8">
        <f t="shared" si="0"/>
        <v>0</v>
      </c>
      <c r="M10" s="8">
        <f>SUM(H10:L10)</f>
        <v>4</v>
      </c>
      <c r="N10" s="1"/>
      <c r="O10" s="1"/>
    </row>
    <row r="11" spans="1:15">
      <c r="A11" s="7">
        <v>900</v>
      </c>
      <c r="B11" s="8">
        <v>44</v>
      </c>
      <c r="C11" s="8">
        <v>36</v>
      </c>
      <c r="D11" s="8">
        <v>44</v>
      </c>
      <c r="E11" s="8">
        <v>36</v>
      </c>
      <c r="F11" s="8">
        <v>44</v>
      </c>
      <c r="G11" s="8">
        <f>SUM(B11:F11)</f>
        <v>204</v>
      </c>
      <c r="H11" s="8">
        <f t="shared" si="0"/>
        <v>1</v>
      </c>
      <c r="I11" s="8">
        <f t="shared" si="0"/>
        <v>1</v>
      </c>
      <c r="J11" s="8">
        <f t="shared" si="0"/>
        <v>1</v>
      </c>
      <c r="K11" s="8">
        <f t="shared" si="0"/>
        <v>1</v>
      </c>
      <c r="L11" s="8">
        <f t="shared" si="0"/>
        <v>1</v>
      </c>
      <c r="M11" s="8">
        <f>SUM(H11:L11)</f>
        <v>5</v>
      </c>
      <c r="N11" s="1"/>
      <c r="O11" s="1"/>
    </row>
    <row r="12" spans="1:15">
      <c r="A12" s="7">
        <v>1000</v>
      </c>
      <c r="B12" s="8">
        <v>73</v>
      </c>
      <c r="C12" s="8">
        <v>14</v>
      </c>
      <c r="D12" s="8">
        <v>73</v>
      </c>
      <c r="E12" s="8">
        <v>14</v>
      </c>
      <c r="F12" s="8">
        <v>0</v>
      </c>
      <c r="G12" s="8">
        <f>SUM(B12:F12)</f>
        <v>174</v>
      </c>
      <c r="H12" s="8">
        <f t="shared" si="0"/>
        <v>1</v>
      </c>
      <c r="I12" s="8">
        <f t="shared" si="0"/>
        <v>1</v>
      </c>
      <c r="J12" s="8">
        <f t="shared" si="0"/>
        <v>1</v>
      </c>
      <c r="K12" s="8">
        <f t="shared" si="0"/>
        <v>1</v>
      </c>
      <c r="L12" s="8">
        <f t="shared" si="0"/>
        <v>0</v>
      </c>
      <c r="M12" s="8">
        <f>SUM(H12:L12)</f>
        <v>4</v>
      </c>
      <c r="N12" s="1"/>
      <c r="O12" s="1"/>
    </row>
    <row r="13" spans="1:15">
      <c r="A13" s="7">
        <v>1100</v>
      </c>
      <c r="B13" s="8">
        <v>73</v>
      </c>
      <c r="C13" s="8">
        <v>67</v>
      </c>
      <c r="D13" s="8">
        <v>73</v>
      </c>
      <c r="E13" s="8">
        <v>67</v>
      </c>
      <c r="F13" s="8">
        <v>0</v>
      </c>
      <c r="G13" s="8">
        <f>SUM(B13:F13)</f>
        <v>280</v>
      </c>
      <c r="H13" s="8">
        <f t="shared" si="0"/>
        <v>1</v>
      </c>
      <c r="I13" s="8">
        <f t="shared" si="0"/>
        <v>1</v>
      </c>
      <c r="J13" s="8">
        <f t="shared" si="0"/>
        <v>1</v>
      </c>
      <c r="K13" s="8">
        <f t="shared" si="0"/>
        <v>1</v>
      </c>
      <c r="L13" s="8">
        <f t="shared" si="0"/>
        <v>0</v>
      </c>
      <c r="M13" s="8">
        <f>SUM(H13:L13)</f>
        <v>4</v>
      </c>
      <c r="N13" s="1"/>
      <c r="O13" s="1"/>
    </row>
    <row r="14" spans="1:15">
      <c r="A14" s="9" t="s">
        <v>13</v>
      </c>
      <c r="B14" s="10">
        <f t="shared" ref="B14:G14" si="1">SUM(B10:B13)</f>
        <v>225</v>
      </c>
      <c r="C14" s="10">
        <f t="shared" si="1"/>
        <v>153</v>
      </c>
      <c r="D14" s="10">
        <f t="shared" si="1"/>
        <v>225</v>
      </c>
      <c r="E14" s="10">
        <f>SUM(E10:E13)</f>
        <v>153</v>
      </c>
      <c r="F14" s="10">
        <f t="shared" si="1"/>
        <v>44</v>
      </c>
      <c r="G14" s="10">
        <f t="shared" si="1"/>
        <v>800</v>
      </c>
      <c r="H14" s="10">
        <f t="shared" ref="H14:M14" si="2">SUM(H10:H13)</f>
        <v>4</v>
      </c>
      <c r="I14" s="10">
        <f t="shared" si="2"/>
        <v>4</v>
      </c>
      <c r="J14" s="10">
        <f t="shared" si="2"/>
        <v>4</v>
      </c>
      <c r="K14" s="10">
        <f t="shared" si="2"/>
        <v>4</v>
      </c>
      <c r="L14" s="10">
        <f t="shared" si="2"/>
        <v>1</v>
      </c>
      <c r="M14" s="10">
        <f t="shared" si="2"/>
        <v>17</v>
      </c>
      <c r="N14" s="1"/>
      <c r="O14" s="1"/>
    </row>
    <row r="15" spans="1:15">
      <c r="A15" s="7">
        <v>1200</v>
      </c>
      <c r="B15" s="8">
        <v>33</v>
      </c>
      <c r="C15" s="8">
        <v>67</v>
      </c>
      <c r="D15" s="8">
        <v>33</v>
      </c>
      <c r="E15" s="8">
        <v>67</v>
      </c>
      <c r="F15" s="8">
        <v>33</v>
      </c>
      <c r="G15" s="8">
        <f>SUM(B15:F15)</f>
        <v>233</v>
      </c>
      <c r="H15" s="8">
        <f>IF(B15&gt;0, 1, 0)</f>
        <v>1</v>
      </c>
      <c r="I15" s="8">
        <f t="shared" ref="I15:L19" si="3">IF(C15&gt;0, 1, 0)</f>
        <v>1</v>
      </c>
      <c r="J15" s="8">
        <f t="shared" si="3"/>
        <v>1</v>
      </c>
      <c r="K15" s="8">
        <f t="shared" si="3"/>
        <v>1</v>
      </c>
      <c r="L15" s="8">
        <f t="shared" si="3"/>
        <v>1</v>
      </c>
      <c r="M15" s="8">
        <f>SUM(H15:L15)</f>
        <v>5</v>
      </c>
      <c r="N15" s="1"/>
      <c r="O15" s="1"/>
    </row>
    <row r="16" spans="1:15">
      <c r="A16" s="7">
        <v>1300</v>
      </c>
      <c r="B16" s="8">
        <v>48</v>
      </c>
      <c r="C16" s="8">
        <v>0</v>
      </c>
      <c r="D16" s="8">
        <v>48</v>
      </c>
      <c r="E16" s="8">
        <v>0</v>
      </c>
      <c r="F16" s="8">
        <v>48</v>
      </c>
      <c r="G16" s="8">
        <f>SUM(B16:F16)</f>
        <v>144</v>
      </c>
      <c r="H16" s="8">
        <f>IF(B16&gt;0, 1, 0)</f>
        <v>1</v>
      </c>
      <c r="I16" s="8">
        <f t="shared" si="3"/>
        <v>0</v>
      </c>
      <c r="J16" s="8">
        <f t="shared" si="3"/>
        <v>1</v>
      </c>
      <c r="K16" s="8">
        <f t="shared" si="3"/>
        <v>0</v>
      </c>
      <c r="L16" s="8">
        <f t="shared" si="3"/>
        <v>1</v>
      </c>
      <c r="M16" s="8">
        <f>SUM(H16:L16)</f>
        <v>3</v>
      </c>
      <c r="N16" s="1"/>
      <c r="O16" s="1"/>
    </row>
    <row r="17" spans="1:15">
      <c r="A17" s="7">
        <v>1400</v>
      </c>
      <c r="B17" s="8">
        <v>44</v>
      </c>
      <c r="C17" s="8">
        <v>28</v>
      </c>
      <c r="D17" s="8">
        <v>44</v>
      </c>
      <c r="E17" s="8">
        <v>28</v>
      </c>
      <c r="F17" s="8">
        <v>44</v>
      </c>
      <c r="G17" s="8">
        <f>SUM(B17:F17)</f>
        <v>188</v>
      </c>
      <c r="H17" s="8">
        <f>IF(B17&gt;0, 1, 0)</f>
        <v>1</v>
      </c>
      <c r="I17" s="8">
        <f t="shared" si="3"/>
        <v>1</v>
      </c>
      <c r="J17" s="8">
        <f t="shared" si="3"/>
        <v>1</v>
      </c>
      <c r="K17" s="8">
        <f t="shared" si="3"/>
        <v>1</v>
      </c>
      <c r="L17" s="8">
        <f t="shared" si="3"/>
        <v>1</v>
      </c>
      <c r="M17" s="8">
        <f>SUM(H17:L17)</f>
        <v>5</v>
      </c>
      <c r="N17" s="1"/>
      <c r="O17" s="1"/>
    </row>
    <row r="18" spans="1:15">
      <c r="A18" s="7">
        <v>1500</v>
      </c>
      <c r="B18" s="8">
        <v>0</v>
      </c>
      <c r="C18" s="8">
        <v>40</v>
      </c>
      <c r="D18" s="8">
        <v>0</v>
      </c>
      <c r="E18" s="26">
        <v>48</v>
      </c>
      <c r="F18" s="8">
        <v>0</v>
      </c>
      <c r="G18" s="8">
        <f>SUM(B18:F18)</f>
        <v>88</v>
      </c>
      <c r="H18" s="8">
        <f>IF(B18&gt;0, 1, 0)</f>
        <v>0</v>
      </c>
      <c r="I18" s="8">
        <f t="shared" si="3"/>
        <v>1</v>
      </c>
      <c r="J18" s="8">
        <f t="shared" si="3"/>
        <v>0</v>
      </c>
      <c r="K18" s="8">
        <f t="shared" si="3"/>
        <v>1</v>
      </c>
      <c r="L18" s="8">
        <f t="shared" si="3"/>
        <v>0</v>
      </c>
      <c r="M18" s="8">
        <f>SUM(H18:L18)</f>
        <v>2</v>
      </c>
      <c r="N18" s="1"/>
      <c r="O18" s="1"/>
    </row>
    <row r="19" spans="1:15">
      <c r="A19" s="7">
        <v>1600</v>
      </c>
      <c r="B19" s="8">
        <v>0</v>
      </c>
      <c r="C19" s="8">
        <v>40</v>
      </c>
      <c r="D19" s="8">
        <v>0</v>
      </c>
      <c r="E19" s="8">
        <v>48</v>
      </c>
      <c r="F19" s="8">
        <v>0</v>
      </c>
      <c r="G19" s="8">
        <f>SUM(B19:F19)</f>
        <v>88</v>
      </c>
      <c r="H19" s="8">
        <f>IF(B19&gt;0, 1, 0)</f>
        <v>0</v>
      </c>
      <c r="I19" s="8">
        <f t="shared" si="3"/>
        <v>1</v>
      </c>
      <c r="J19" s="8">
        <f t="shared" si="3"/>
        <v>0</v>
      </c>
      <c r="K19" s="8">
        <f t="shared" si="3"/>
        <v>1</v>
      </c>
      <c r="L19" s="8">
        <f t="shared" si="3"/>
        <v>0</v>
      </c>
      <c r="M19" s="8">
        <f>SUM(H19:L19)</f>
        <v>2</v>
      </c>
      <c r="N19" s="1"/>
      <c r="O19" s="1"/>
    </row>
    <row r="20" spans="1:15">
      <c r="A20" s="9" t="s">
        <v>14</v>
      </c>
      <c r="B20" s="10">
        <f t="shared" ref="B20:G20" si="4">SUM(B15:B19)</f>
        <v>125</v>
      </c>
      <c r="C20" s="10">
        <f t="shared" si="4"/>
        <v>175</v>
      </c>
      <c r="D20" s="10">
        <f t="shared" si="4"/>
        <v>125</v>
      </c>
      <c r="E20" s="10">
        <f t="shared" si="4"/>
        <v>191</v>
      </c>
      <c r="F20" s="10">
        <f t="shared" si="4"/>
        <v>125</v>
      </c>
      <c r="G20" s="10">
        <f t="shared" si="4"/>
        <v>741</v>
      </c>
      <c r="H20" s="10">
        <f t="shared" ref="H20:M20" si="5">SUM(H15:H19)</f>
        <v>3</v>
      </c>
      <c r="I20" s="10">
        <f t="shared" si="5"/>
        <v>4</v>
      </c>
      <c r="J20" s="10">
        <f t="shared" si="5"/>
        <v>3</v>
      </c>
      <c r="K20" s="10">
        <f t="shared" si="5"/>
        <v>4</v>
      </c>
      <c r="L20" s="10">
        <f t="shared" si="5"/>
        <v>3</v>
      </c>
      <c r="M20" s="10">
        <f t="shared" si="5"/>
        <v>17</v>
      </c>
      <c r="N20" s="1"/>
      <c r="O20" s="1"/>
    </row>
    <row r="21" spans="1:15">
      <c r="A21" s="7">
        <v>1700</v>
      </c>
      <c r="B21" s="8">
        <v>0</v>
      </c>
      <c r="C21" s="8">
        <v>0</v>
      </c>
      <c r="D21" s="8">
        <v>0</v>
      </c>
      <c r="E21" s="8">
        <v>0</v>
      </c>
      <c r="F21" s="8">
        <v>0</v>
      </c>
      <c r="G21" s="8">
        <f>SUM(B21:F21)</f>
        <v>0</v>
      </c>
      <c r="H21" s="8">
        <f>IF(B21&gt;0, 1, 0)</f>
        <v>0</v>
      </c>
      <c r="I21" s="8">
        <f t="shared" ref="I21:L25" si="6">IF(C21&gt;0, 1, 0)</f>
        <v>0</v>
      </c>
      <c r="J21" s="8">
        <f t="shared" si="6"/>
        <v>0</v>
      </c>
      <c r="K21" s="8">
        <f t="shared" si="6"/>
        <v>0</v>
      </c>
      <c r="L21" s="8">
        <f t="shared" si="6"/>
        <v>0</v>
      </c>
      <c r="M21" s="8">
        <f>SUM(H21:L21)</f>
        <v>0</v>
      </c>
      <c r="N21" s="1"/>
      <c r="O21" s="1"/>
    </row>
    <row r="22" spans="1:15">
      <c r="A22" s="7">
        <v>1800</v>
      </c>
      <c r="B22" s="8">
        <v>0</v>
      </c>
      <c r="C22" s="8">
        <v>0</v>
      </c>
      <c r="D22" s="8">
        <v>0</v>
      </c>
      <c r="E22" s="8">
        <v>0</v>
      </c>
      <c r="F22" s="8">
        <v>0</v>
      </c>
      <c r="G22" s="8">
        <f>SUM(B22:F22)</f>
        <v>0</v>
      </c>
      <c r="H22" s="8">
        <f>IF(B22&gt;0, 1, 0)</f>
        <v>0</v>
      </c>
      <c r="I22" s="8">
        <f t="shared" si="6"/>
        <v>0</v>
      </c>
      <c r="J22" s="8">
        <f t="shared" si="6"/>
        <v>0</v>
      </c>
      <c r="K22" s="8">
        <f t="shared" si="6"/>
        <v>0</v>
      </c>
      <c r="L22" s="8">
        <f t="shared" si="6"/>
        <v>0</v>
      </c>
      <c r="M22" s="8">
        <f>SUM(H22:L22)</f>
        <v>0</v>
      </c>
      <c r="N22" s="1"/>
      <c r="O22" s="1"/>
    </row>
    <row r="23" spans="1:15">
      <c r="A23" s="7">
        <v>1900</v>
      </c>
      <c r="B23" s="8">
        <v>0</v>
      </c>
      <c r="C23" s="8">
        <v>35</v>
      </c>
      <c r="D23" s="8">
        <v>0</v>
      </c>
      <c r="E23" s="8">
        <v>0</v>
      </c>
      <c r="F23" s="8">
        <v>0</v>
      </c>
      <c r="G23" s="8">
        <f>SUM(B23:F23)</f>
        <v>35</v>
      </c>
      <c r="H23" s="8">
        <f>IF(B23&gt;0, 1, 0)</f>
        <v>0</v>
      </c>
      <c r="I23" s="8">
        <f t="shared" si="6"/>
        <v>1</v>
      </c>
      <c r="J23" s="8">
        <f t="shared" si="6"/>
        <v>0</v>
      </c>
      <c r="K23" s="8">
        <f t="shared" si="6"/>
        <v>0</v>
      </c>
      <c r="L23" s="8">
        <f t="shared" si="6"/>
        <v>0</v>
      </c>
      <c r="M23" s="8">
        <f>SUM(H23:L23)</f>
        <v>1</v>
      </c>
      <c r="N23" s="1"/>
      <c r="O23" s="1"/>
    </row>
    <row r="24" spans="1:15">
      <c r="A24" s="7">
        <v>2000</v>
      </c>
      <c r="B24" s="8">
        <v>0</v>
      </c>
      <c r="C24" s="8">
        <v>35</v>
      </c>
      <c r="D24" s="8">
        <v>0</v>
      </c>
      <c r="E24" s="8">
        <v>0</v>
      </c>
      <c r="F24" s="8">
        <v>0</v>
      </c>
      <c r="G24" s="8">
        <f>SUM(B24:F24)</f>
        <v>35</v>
      </c>
      <c r="H24" s="8">
        <f>IF(B24&gt;0, 1, 0)</f>
        <v>0</v>
      </c>
      <c r="I24" s="8">
        <f t="shared" si="6"/>
        <v>1</v>
      </c>
      <c r="J24" s="8">
        <f t="shared" si="6"/>
        <v>0</v>
      </c>
      <c r="K24" s="8">
        <f t="shared" si="6"/>
        <v>0</v>
      </c>
      <c r="L24" s="8">
        <f t="shared" si="6"/>
        <v>0</v>
      </c>
      <c r="M24" s="8">
        <f>SUM(H24:L24)</f>
        <v>1</v>
      </c>
      <c r="N24" s="7" t="s">
        <v>32</v>
      </c>
      <c r="O24" s="22">
        <f>M14/20</f>
        <v>0.85</v>
      </c>
    </row>
    <row r="25" spans="1:15">
      <c r="A25" s="7">
        <v>2100</v>
      </c>
      <c r="B25" s="8">
        <v>0</v>
      </c>
      <c r="C25" s="8">
        <v>35</v>
      </c>
      <c r="D25" s="8">
        <v>0</v>
      </c>
      <c r="E25" s="8">
        <v>0</v>
      </c>
      <c r="F25" s="8">
        <v>0</v>
      </c>
      <c r="G25" s="8">
        <f>SUM(B25:F25)</f>
        <v>35</v>
      </c>
      <c r="H25" s="8">
        <f>IF(B25&gt;0, 1, 0)</f>
        <v>0</v>
      </c>
      <c r="I25" s="8">
        <f t="shared" si="6"/>
        <v>1</v>
      </c>
      <c r="J25" s="8">
        <f t="shared" si="6"/>
        <v>0</v>
      </c>
      <c r="K25" s="8">
        <f t="shared" si="6"/>
        <v>0</v>
      </c>
      <c r="L25" s="8">
        <f t="shared" si="6"/>
        <v>0</v>
      </c>
      <c r="M25" s="8">
        <f>SUM(H25:L25)</f>
        <v>1</v>
      </c>
      <c r="N25" s="7" t="s">
        <v>33</v>
      </c>
      <c r="O25" s="22">
        <f>M20/25</f>
        <v>0.68</v>
      </c>
    </row>
    <row r="26" spans="1:15">
      <c r="A26" s="9" t="s">
        <v>15</v>
      </c>
      <c r="B26" s="10">
        <f t="shared" ref="B26:G26" si="7">SUM(B21:B25)</f>
        <v>0</v>
      </c>
      <c r="C26" s="10">
        <f t="shared" si="7"/>
        <v>105</v>
      </c>
      <c r="D26" s="10">
        <f t="shared" si="7"/>
        <v>0</v>
      </c>
      <c r="E26" s="10">
        <f t="shared" si="7"/>
        <v>0</v>
      </c>
      <c r="F26" s="10">
        <f t="shared" si="7"/>
        <v>0</v>
      </c>
      <c r="G26" s="10">
        <f t="shared" si="7"/>
        <v>105</v>
      </c>
      <c r="H26" s="10">
        <f t="shared" ref="H26:M26" si="8">SUM(H21:H25)</f>
        <v>0</v>
      </c>
      <c r="I26" s="10">
        <f t="shared" si="8"/>
        <v>3</v>
      </c>
      <c r="J26" s="10">
        <f t="shared" si="8"/>
        <v>0</v>
      </c>
      <c r="K26" s="10">
        <f t="shared" si="8"/>
        <v>0</v>
      </c>
      <c r="L26" s="10">
        <f t="shared" si="8"/>
        <v>0</v>
      </c>
      <c r="M26" s="10">
        <f t="shared" si="8"/>
        <v>3</v>
      </c>
      <c r="N26" s="7" t="s">
        <v>34</v>
      </c>
      <c r="O26" s="22">
        <f>(M14+M20)/45</f>
        <v>0.75555555555555554</v>
      </c>
    </row>
    <row r="27" spans="1:15" ht="15" thickBot="1">
      <c r="A27" s="11" t="s">
        <v>16</v>
      </c>
      <c r="B27" s="12">
        <f t="shared" ref="B27:M27" si="9">B14+B20+B26</f>
        <v>350</v>
      </c>
      <c r="C27" s="12">
        <f t="shared" si="9"/>
        <v>433</v>
      </c>
      <c r="D27" s="12">
        <f t="shared" si="9"/>
        <v>350</v>
      </c>
      <c r="E27" s="12">
        <f t="shared" si="9"/>
        <v>344</v>
      </c>
      <c r="F27" s="12">
        <f t="shared" si="9"/>
        <v>169</v>
      </c>
      <c r="G27" s="12">
        <f t="shared" si="9"/>
        <v>1646</v>
      </c>
      <c r="H27" s="12">
        <f t="shared" si="9"/>
        <v>7</v>
      </c>
      <c r="I27" s="12">
        <f t="shared" si="9"/>
        <v>11</v>
      </c>
      <c r="J27" s="12">
        <f t="shared" si="9"/>
        <v>7</v>
      </c>
      <c r="K27" s="12">
        <f t="shared" si="9"/>
        <v>8</v>
      </c>
      <c r="L27" s="12">
        <f t="shared" si="9"/>
        <v>4</v>
      </c>
      <c r="M27" s="12">
        <f t="shared" si="9"/>
        <v>37</v>
      </c>
      <c r="N27" s="7" t="s">
        <v>35</v>
      </c>
      <c r="O27" s="22">
        <f>M27/70</f>
        <v>0.52857142857142858</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10.666666666666666</v>
      </c>
      <c r="D30" s="17">
        <f>G20/C7</f>
        <v>9.8800000000000008</v>
      </c>
      <c r="E30" s="17">
        <f>(G20+G14)/C7</f>
        <v>20.546666666666667</v>
      </c>
      <c r="F30" s="17">
        <f>G27/C7</f>
        <v>21.946666666666665</v>
      </c>
      <c r="G30" s="1"/>
    </row>
    <row r="31" spans="1:15">
      <c r="A31" s="1"/>
      <c r="B31" s="16" t="s">
        <v>23</v>
      </c>
      <c r="C31" s="18">
        <f>C30/20</f>
        <v>0.53333333333333333</v>
      </c>
      <c r="D31" s="18">
        <f>D30/25</f>
        <v>0.39520000000000005</v>
      </c>
      <c r="E31" s="18">
        <f>E30/45</f>
        <v>0.45659259259259261</v>
      </c>
      <c r="F31" s="18">
        <f>F30/70</f>
        <v>0.31352380952380948</v>
      </c>
      <c r="G31" s="1"/>
    </row>
    <row r="32" spans="1:15">
      <c r="A32" s="1"/>
      <c r="B32" s="16" t="s">
        <v>24</v>
      </c>
      <c r="C32" s="18">
        <f>C30/14</f>
        <v>0.76190476190476186</v>
      </c>
      <c r="D32" s="18">
        <f>D30/18</f>
        <v>0.54888888888888898</v>
      </c>
      <c r="E32" s="18">
        <f>E30/32</f>
        <v>0.64208333333333334</v>
      </c>
      <c r="F32" s="18">
        <f>F30/38</f>
        <v>0.5775438596491228</v>
      </c>
      <c r="G32" s="1"/>
    </row>
    <row r="33" spans="1:7">
      <c r="A33" s="1"/>
      <c r="B33" s="16" t="s">
        <v>25</v>
      </c>
      <c r="C33" s="18">
        <f>O24</f>
        <v>0.85</v>
      </c>
      <c r="D33" s="18">
        <f>O25</f>
        <v>0.68</v>
      </c>
      <c r="E33" s="18">
        <f>O26</f>
        <v>0.75555555555555554</v>
      </c>
      <c r="F33" s="18">
        <f>O27</f>
        <v>0.52857142857142858</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H9" sqref="H9:O27"/>
    </sheetView>
  </sheetViews>
  <sheetFormatPr baseColWidth="10" defaultColWidth="8.83203125" defaultRowHeight="14" x14ac:dyDescent="0"/>
  <cols>
    <col min="7" max="7" width="8.332031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306</v>
      </c>
      <c r="D6" s="1"/>
      <c r="E6" s="1"/>
      <c r="F6" s="1"/>
      <c r="G6" s="1"/>
    </row>
    <row r="7" spans="1:15">
      <c r="A7" s="3" t="s">
        <v>5</v>
      </c>
      <c r="B7" s="3"/>
      <c r="C7" s="4">
        <v>16</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4</v>
      </c>
      <c r="C10" s="8">
        <v>0</v>
      </c>
      <c r="D10" s="8">
        <v>0</v>
      </c>
      <c r="E10" s="8">
        <v>0</v>
      </c>
      <c r="F10" s="8">
        <v>4</v>
      </c>
      <c r="G10" s="8">
        <f>SUM(B10:F10)</f>
        <v>8</v>
      </c>
      <c r="H10" s="8">
        <f t="shared" ref="H10:L13" si="0">IF(B10&gt;0, 1, 0)</f>
        <v>1</v>
      </c>
      <c r="I10" s="8">
        <f t="shared" si="0"/>
        <v>0</v>
      </c>
      <c r="J10" s="8">
        <f t="shared" si="0"/>
        <v>0</v>
      </c>
      <c r="K10" s="8">
        <f t="shared" si="0"/>
        <v>0</v>
      </c>
      <c r="L10" s="8">
        <f t="shared" si="0"/>
        <v>1</v>
      </c>
      <c r="M10" s="8">
        <f>SUM(H10:L10)</f>
        <v>2</v>
      </c>
      <c r="N10" s="1"/>
      <c r="O10" s="1"/>
    </row>
    <row r="11" spans="1:15">
      <c r="A11" s="7">
        <v>900</v>
      </c>
      <c r="B11" s="8">
        <v>12</v>
      </c>
      <c r="C11" s="8">
        <v>0</v>
      </c>
      <c r="D11" s="8">
        <v>12</v>
      </c>
      <c r="E11" s="8">
        <v>0</v>
      </c>
      <c r="F11" s="8">
        <v>0</v>
      </c>
      <c r="G11" s="8">
        <f>SUM(B11:F11)</f>
        <v>24</v>
      </c>
      <c r="H11" s="8">
        <f t="shared" si="0"/>
        <v>1</v>
      </c>
      <c r="I11" s="8">
        <f t="shared" si="0"/>
        <v>0</v>
      </c>
      <c r="J11" s="8">
        <f t="shared" si="0"/>
        <v>1</v>
      </c>
      <c r="K11" s="8">
        <f t="shared" si="0"/>
        <v>0</v>
      </c>
      <c r="L11" s="8">
        <f t="shared" si="0"/>
        <v>0</v>
      </c>
      <c r="M11" s="8">
        <f>SUM(H11:L11)</f>
        <v>2</v>
      </c>
      <c r="N11" s="1"/>
      <c r="O11" s="1"/>
    </row>
    <row r="12" spans="1:15">
      <c r="A12" s="7">
        <v>1000</v>
      </c>
      <c r="B12" s="8">
        <v>10</v>
      </c>
      <c r="C12" s="8">
        <v>12</v>
      </c>
      <c r="D12" s="8">
        <v>10</v>
      </c>
      <c r="E12" s="8">
        <v>12</v>
      </c>
      <c r="F12" s="8">
        <v>0</v>
      </c>
      <c r="G12" s="8">
        <f>SUM(B12:F12)</f>
        <v>44</v>
      </c>
      <c r="H12" s="8">
        <f t="shared" si="0"/>
        <v>1</v>
      </c>
      <c r="I12" s="8">
        <f t="shared" si="0"/>
        <v>1</v>
      </c>
      <c r="J12" s="8">
        <f t="shared" si="0"/>
        <v>1</v>
      </c>
      <c r="K12" s="8">
        <f t="shared" si="0"/>
        <v>1</v>
      </c>
      <c r="L12" s="8">
        <f t="shared" si="0"/>
        <v>0</v>
      </c>
      <c r="M12" s="8">
        <f>SUM(H12:L12)</f>
        <v>4</v>
      </c>
      <c r="N12" s="1"/>
      <c r="O12" s="1"/>
    </row>
    <row r="13" spans="1:15">
      <c r="A13" s="7">
        <v>1100</v>
      </c>
      <c r="B13" s="8">
        <v>10</v>
      </c>
      <c r="C13" s="8">
        <v>12</v>
      </c>
      <c r="D13" s="8">
        <v>10</v>
      </c>
      <c r="E13" s="8">
        <v>12</v>
      </c>
      <c r="F13" s="8">
        <v>0</v>
      </c>
      <c r="G13" s="8">
        <f>SUM(B13:F13)</f>
        <v>44</v>
      </c>
      <c r="H13" s="8">
        <f t="shared" si="0"/>
        <v>1</v>
      </c>
      <c r="I13" s="8">
        <f t="shared" si="0"/>
        <v>1</v>
      </c>
      <c r="J13" s="8">
        <f t="shared" si="0"/>
        <v>1</v>
      </c>
      <c r="K13" s="8">
        <f t="shared" si="0"/>
        <v>1</v>
      </c>
      <c r="L13" s="8">
        <f t="shared" si="0"/>
        <v>0</v>
      </c>
      <c r="M13" s="8">
        <f>SUM(H13:L13)</f>
        <v>4</v>
      </c>
      <c r="N13" s="1"/>
      <c r="O13" s="1"/>
    </row>
    <row r="14" spans="1:15">
      <c r="A14" s="9" t="s">
        <v>13</v>
      </c>
      <c r="B14" s="10">
        <f t="shared" ref="B14:G14" si="1">SUM(B10:B13)</f>
        <v>36</v>
      </c>
      <c r="C14" s="10">
        <f t="shared" si="1"/>
        <v>24</v>
      </c>
      <c r="D14" s="10">
        <f t="shared" si="1"/>
        <v>32</v>
      </c>
      <c r="E14" s="10">
        <f>SUM(E10:E13)</f>
        <v>24</v>
      </c>
      <c r="F14" s="10">
        <f t="shared" si="1"/>
        <v>4</v>
      </c>
      <c r="G14" s="10">
        <f t="shared" si="1"/>
        <v>120</v>
      </c>
      <c r="H14" s="10">
        <f t="shared" ref="H14:M14" si="2">SUM(H10:H13)</f>
        <v>4</v>
      </c>
      <c r="I14" s="10">
        <f t="shared" si="2"/>
        <v>2</v>
      </c>
      <c r="J14" s="10">
        <f t="shared" si="2"/>
        <v>3</v>
      </c>
      <c r="K14" s="10">
        <f t="shared" si="2"/>
        <v>2</v>
      </c>
      <c r="L14" s="10">
        <f t="shared" si="2"/>
        <v>1</v>
      </c>
      <c r="M14" s="10">
        <f t="shared" si="2"/>
        <v>12</v>
      </c>
      <c r="N14" s="1"/>
      <c r="O14" s="1"/>
    </row>
    <row r="15" spans="1:15">
      <c r="A15" s="7">
        <v>1200</v>
      </c>
      <c r="B15" s="8">
        <v>7</v>
      </c>
      <c r="C15" s="8">
        <v>12</v>
      </c>
      <c r="D15" s="8">
        <v>7</v>
      </c>
      <c r="E15" s="8">
        <v>12</v>
      </c>
      <c r="F15" s="8">
        <v>7</v>
      </c>
      <c r="G15" s="8">
        <f>SUM(B15:F15)</f>
        <v>45</v>
      </c>
      <c r="H15" s="8">
        <f>IF(B15&gt;0, 1, 0)</f>
        <v>1</v>
      </c>
      <c r="I15" s="8">
        <f t="shared" ref="I15:L19" si="3">IF(C15&gt;0, 1, 0)</f>
        <v>1</v>
      </c>
      <c r="J15" s="8">
        <f t="shared" si="3"/>
        <v>1</v>
      </c>
      <c r="K15" s="8">
        <f t="shared" si="3"/>
        <v>1</v>
      </c>
      <c r="L15" s="8">
        <f t="shared" si="3"/>
        <v>1</v>
      </c>
      <c r="M15" s="8">
        <f>SUM(H15:L15)</f>
        <v>5</v>
      </c>
      <c r="N15" s="1"/>
      <c r="O15" s="1"/>
    </row>
    <row r="16" spans="1:15">
      <c r="A16" s="7">
        <v>1300</v>
      </c>
      <c r="B16" s="8">
        <v>10</v>
      </c>
      <c r="C16" s="8">
        <v>0</v>
      </c>
      <c r="D16" s="8">
        <v>10</v>
      </c>
      <c r="E16" s="8">
        <v>0</v>
      </c>
      <c r="F16" s="8">
        <v>10</v>
      </c>
      <c r="G16" s="8">
        <f>SUM(B16:F16)</f>
        <v>30</v>
      </c>
      <c r="H16" s="8">
        <f>IF(B16&gt;0, 1, 0)</f>
        <v>1</v>
      </c>
      <c r="I16" s="8">
        <f t="shared" si="3"/>
        <v>0</v>
      </c>
      <c r="J16" s="8">
        <f t="shared" si="3"/>
        <v>1</v>
      </c>
      <c r="K16" s="8">
        <f t="shared" si="3"/>
        <v>0</v>
      </c>
      <c r="L16" s="8">
        <f t="shared" si="3"/>
        <v>1</v>
      </c>
      <c r="M16" s="8">
        <f>SUM(H16:L16)</f>
        <v>3</v>
      </c>
      <c r="N16" s="1"/>
      <c r="O16" s="1"/>
    </row>
    <row r="17" spans="1:15">
      <c r="A17" s="7">
        <v>1400</v>
      </c>
      <c r="B17" s="8">
        <v>0</v>
      </c>
      <c r="C17" s="8">
        <v>10</v>
      </c>
      <c r="D17" s="8">
        <v>9</v>
      </c>
      <c r="E17" s="8">
        <v>10</v>
      </c>
      <c r="F17" s="8">
        <v>9</v>
      </c>
      <c r="G17" s="8">
        <f>SUM(B17:F17)</f>
        <v>38</v>
      </c>
      <c r="H17" s="8">
        <f>IF(B17&gt;0, 1, 0)</f>
        <v>0</v>
      </c>
      <c r="I17" s="8">
        <f t="shared" si="3"/>
        <v>1</v>
      </c>
      <c r="J17" s="8">
        <f t="shared" si="3"/>
        <v>1</v>
      </c>
      <c r="K17" s="8">
        <f t="shared" si="3"/>
        <v>1</v>
      </c>
      <c r="L17" s="8">
        <f t="shared" si="3"/>
        <v>1</v>
      </c>
      <c r="M17" s="8">
        <f>SUM(H17:L17)</f>
        <v>4</v>
      </c>
      <c r="N17" s="1"/>
      <c r="O17" s="1"/>
    </row>
    <row r="18" spans="1:15">
      <c r="A18" s="7">
        <v>1500</v>
      </c>
      <c r="B18" s="8">
        <v>0</v>
      </c>
      <c r="C18" s="8">
        <v>11</v>
      </c>
      <c r="D18" s="8">
        <v>9</v>
      </c>
      <c r="E18" s="8">
        <v>11</v>
      </c>
      <c r="F18" s="8">
        <v>9</v>
      </c>
      <c r="G18" s="8">
        <f>SUM(B18:F18)</f>
        <v>40</v>
      </c>
      <c r="H18" s="8">
        <f>IF(B18&gt;0, 1, 0)</f>
        <v>0</v>
      </c>
      <c r="I18" s="8">
        <f t="shared" si="3"/>
        <v>1</v>
      </c>
      <c r="J18" s="8">
        <f t="shared" si="3"/>
        <v>1</v>
      </c>
      <c r="K18" s="8">
        <f t="shared" si="3"/>
        <v>1</v>
      </c>
      <c r="L18" s="8">
        <f t="shared" si="3"/>
        <v>1</v>
      </c>
      <c r="M18" s="8">
        <f>SUM(H18:L18)</f>
        <v>4</v>
      </c>
      <c r="N18" s="1"/>
      <c r="O18" s="1"/>
    </row>
    <row r="19" spans="1:15">
      <c r="A19" s="7">
        <v>1600</v>
      </c>
      <c r="B19" s="8">
        <v>0</v>
      </c>
      <c r="C19" s="8">
        <v>1</v>
      </c>
      <c r="D19" s="8">
        <v>9</v>
      </c>
      <c r="E19" s="8">
        <v>1</v>
      </c>
      <c r="F19" s="8">
        <v>9</v>
      </c>
      <c r="G19" s="8">
        <f>SUM(B19:F19)</f>
        <v>20</v>
      </c>
      <c r="H19" s="8">
        <f>IF(B19&gt;0, 1, 0)</f>
        <v>0</v>
      </c>
      <c r="I19" s="8">
        <f t="shared" si="3"/>
        <v>1</v>
      </c>
      <c r="J19" s="8">
        <f t="shared" si="3"/>
        <v>1</v>
      </c>
      <c r="K19" s="8">
        <f t="shared" si="3"/>
        <v>1</v>
      </c>
      <c r="L19" s="8">
        <f t="shared" si="3"/>
        <v>1</v>
      </c>
      <c r="M19" s="8">
        <f>SUM(H19:L19)</f>
        <v>4</v>
      </c>
      <c r="N19" s="1"/>
      <c r="O19" s="1"/>
    </row>
    <row r="20" spans="1:15">
      <c r="A20" s="9" t="s">
        <v>14</v>
      </c>
      <c r="B20" s="10">
        <f t="shared" ref="B20:G20" si="4">SUM(B15:B19)</f>
        <v>17</v>
      </c>
      <c r="C20" s="10">
        <f t="shared" si="4"/>
        <v>34</v>
      </c>
      <c r="D20" s="10">
        <f t="shared" si="4"/>
        <v>44</v>
      </c>
      <c r="E20" s="10">
        <f t="shared" si="4"/>
        <v>34</v>
      </c>
      <c r="F20" s="10">
        <f t="shared" si="4"/>
        <v>44</v>
      </c>
      <c r="G20" s="10">
        <f t="shared" si="4"/>
        <v>173</v>
      </c>
      <c r="H20" s="10">
        <f t="shared" ref="H20:M20" si="5">SUM(H15:H19)</f>
        <v>2</v>
      </c>
      <c r="I20" s="10">
        <f t="shared" si="5"/>
        <v>4</v>
      </c>
      <c r="J20" s="10">
        <f t="shared" si="5"/>
        <v>5</v>
      </c>
      <c r="K20" s="10">
        <f t="shared" si="5"/>
        <v>4</v>
      </c>
      <c r="L20" s="10">
        <f t="shared" si="5"/>
        <v>5</v>
      </c>
      <c r="M20" s="10">
        <f t="shared" si="5"/>
        <v>20</v>
      </c>
      <c r="N20" s="1"/>
      <c r="O20" s="1"/>
    </row>
    <row r="21" spans="1:15">
      <c r="A21" s="7">
        <v>1700</v>
      </c>
      <c r="B21" s="8">
        <v>0</v>
      </c>
      <c r="C21" s="8">
        <v>0</v>
      </c>
      <c r="D21" s="8">
        <v>0</v>
      </c>
      <c r="E21" s="8">
        <v>4</v>
      </c>
      <c r="F21" s="8">
        <v>0</v>
      </c>
      <c r="G21" s="8">
        <f>SUM(B21:F21)</f>
        <v>4</v>
      </c>
      <c r="H21" s="8">
        <f>IF(B21&gt;0, 1, 0)</f>
        <v>0</v>
      </c>
      <c r="I21" s="8">
        <f t="shared" ref="I21:L25" si="6">IF(C21&gt;0, 1, 0)</f>
        <v>0</v>
      </c>
      <c r="J21" s="8">
        <f t="shared" si="6"/>
        <v>0</v>
      </c>
      <c r="K21" s="8">
        <f t="shared" si="6"/>
        <v>1</v>
      </c>
      <c r="L21" s="8">
        <f t="shared" si="6"/>
        <v>0</v>
      </c>
      <c r="M21" s="8">
        <f>SUM(H21:L21)</f>
        <v>1</v>
      </c>
      <c r="N21" s="1"/>
      <c r="O21" s="1"/>
    </row>
    <row r="22" spans="1:15">
      <c r="A22" s="7">
        <v>1800</v>
      </c>
      <c r="B22" s="8">
        <v>5</v>
      </c>
      <c r="C22" s="8">
        <v>0</v>
      </c>
      <c r="D22" s="8">
        <v>0</v>
      </c>
      <c r="E22" s="8">
        <v>4</v>
      </c>
      <c r="F22" s="8">
        <v>0</v>
      </c>
      <c r="G22" s="8">
        <f>SUM(B22:F22)</f>
        <v>9</v>
      </c>
      <c r="H22" s="8">
        <f>IF(B22&gt;0, 1, 0)</f>
        <v>1</v>
      </c>
      <c r="I22" s="8">
        <f t="shared" si="6"/>
        <v>0</v>
      </c>
      <c r="J22" s="8">
        <f t="shared" si="6"/>
        <v>0</v>
      </c>
      <c r="K22" s="8">
        <f t="shared" si="6"/>
        <v>1</v>
      </c>
      <c r="L22" s="8">
        <f t="shared" si="6"/>
        <v>0</v>
      </c>
      <c r="M22" s="8">
        <f>SUM(H22:L22)</f>
        <v>2</v>
      </c>
      <c r="N22" s="1"/>
      <c r="O22" s="1"/>
    </row>
    <row r="23" spans="1:15">
      <c r="A23" s="7">
        <v>1900</v>
      </c>
      <c r="B23" s="8">
        <v>5</v>
      </c>
      <c r="C23" s="8">
        <v>0</v>
      </c>
      <c r="D23" s="8">
        <v>0</v>
      </c>
      <c r="E23" s="8">
        <v>4</v>
      </c>
      <c r="F23" s="8">
        <v>0</v>
      </c>
      <c r="G23" s="8">
        <f>SUM(B23:F23)</f>
        <v>9</v>
      </c>
      <c r="H23" s="8">
        <f>IF(B23&gt;0, 1, 0)</f>
        <v>1</v>
      </c>
      <c r="I23" s="8">
        <f t="shared" si="6"/>
        <v>0</v>
      </c>
      <c r="J23" s="8">
        <f t="shared" si="6"/>
        <v>0</v>
      </c>
      <c r="K23" s="8">
        <f t="shared" si="6"/>
        <v>1</v>
      </c>
      <c r="L23" s="8">
        <f t="shared" si="6"/>
        <v>0</v>
      </c>
      <c r="M23" s="8">
        <f>SUM(H23:L23)</f>
        <v>2</v>
      </c>
      <c r="N23" s="1"/>
      <c r="O23" s="1"/>
    </row>
    <row r="24" spans="1:15">
      <c r="A24" s="7">
        <v>2000</v>
      </c>
      <c r="B24" s="8">
        <v>5</v>
      </c>
      <c r="C24" s="8">
        <v>0</v>
      </c>
      <c r="D24" s="8">
        <v>0</v>
      </c>
      <c r="E24" s="8">
        <v>4</v>
      </c>
      <c r="F24" s="8">
        <v>0</v>
      </c>
      <c r="G24" s="8">
        <f>SUM(B24:F24)</f>
        <v>9</v>
      </c>
      <c r="H24" s="8">
        <f>IF(B24&gt;0, 1, 0)</f>
        <v>1</v>
      </c>
      <c r="I24" s="8">
        <f t="shared" si="6"/>
        <v>0</v>
      </c>
      <c r="J24" s="8">
        <f t="shared" si="6"/>
        <v>0</v>
      </c>
      <c r="K24" s="8">
        <f t="shared" si="6"/>
        <v>1</v>
      </c>
      <c r="L24" s="8">
        <f t="shared" si="6"/>
        <v>0</v>
      </c>
      <c r="M24" s="8">
        <f>SUM(H24:L24)</f>
        <v>2</v>
      </c>
      <c r="N24" s="7" t="s">
        <v>32</v>
      </c>
      <c r="O24" s="22">
        <f>M14/20</f>
        <v>0.6</v>
      </c>
    </row>
    <row r="25" spans="1:15">
      <c r="A25" s="7">
        <v>2100</v>
      </c>
      <c r="B25" s="8">
        <v>0</v>
      </c>
      <c r="C25" s="8">
        <v>0</v>
      </c>
      <c r="D25" s="8">
        <v>0</v>
      </c>
      <c r="E25" s="8">
        <v>0</v>
      </c>
      <c r="F25" s="8">
        <v>0</v>
      </c>
      <c r="G25" s="8">
        <f>SUM(B25:F25)</f>
        <v>0</v>
      </c>
      <c r="H25" s="8">
        <f>IF(B25&gt;0, 1, 0)</f>
        <v>0</v>
      </c>
      <c r="I25" s="8">
        <f t="shared" si="6"/>
        <v>0</v>
      </c>
      <c r="J25" s="8">
        <f t="shared" si="6"/>
        <v>0</v>
      </c>
      <c r="K25" s="8">
        <f t="shared" si="6"/>
        <v>0</v>
      </c>
      <c r="L25" s="8">
        <f t="shared" si="6"/>
        <v>0</v>
      </c>
      <c r="M25" s="8">
        <f>SUM(H25:L25)</f>
        <v>0</v>
      </c>
      <c r="N25" s="7" t="s">
        <v>33</v>
      </c>
      <c r="O25" s="22">
        <f>M20/25</f>
        <v>0.8</v>
      </c>
    </row>
    <row r="26" spans="1:15">
      <c r="A26" s="9" t="s">
        <v>15</v>
      </c>
      <c r="B26" s="10">
        <f t="shared" ref="B26:G26" si="7">SUM(B21:B25)</f>
        <v>15</v>
      </c>
      <c r="C26" s="10">
        <f t="shared" si="7"/>
        <v>0</v>
      </c>
      <c r="D26" s="10">
        <f t="shared" si="7"/>
        <v>0</v>
      </c>
      <c r="E26" s="10">
        <f t="shared" si="7"/>
        <v>16</v>
      </c>
      <c r="F26" s="10">
        <f t="shared" si="7"/>
        <v>0</v>
      </c>
      <c r="G26" s="10">
        <f t="shared" si="7"/>
        <v>31</v>
      </c>
      <c r="H26" s="10">
        <f t="shared" ref="H26:M26" si="8">SUM(H21:H25)</f>
        <v>3</v>
      </c>
      <c r="I26" s="10">
        <f t="shared" si="8"/>
        <v>0</v>
      </c>
      <c r="J26" s="10">
        <f t="shared" si="8"/>
        <v>0</v>
      </c>
      <c r="K26" s="10">
        <f t="shared" si="8"/>
        <v>4</v>
      </c>
      <c r="L26" s="10">
        <f t="shared" si="8"/>
        <v>0</v>
      </c>
      <c r="M26" s="10">
        <f t="shared" si="8"/>
        <v>7</v>
      </c>
      <c r="N26" s="7" t="s">
        <v>34</v>
      </c>
      <c r="O26" s="22">
        <f>(M14+M20)/45</f>
        <v>0.71111111111111114</v>
      </c>
    </row>
    <row r="27" spans="1:15" ht="15" thickBot="1">
      <c r="A27" s="11" t="s">
        <v>16</v>
      </c>
      <c r="B27" s="12">
        <f t="shared" ref="B27:M27" si="9">B14+B20+B26</f>
        <v>68</v>
      </c>
      <c r="C27" s="12">
        <f t="shared" si="9"/>
        <v>58</v>
      </c>
      <c r="D27" s="12">
        <f t="shared" si="9"/>
        <v>76</v>
      </c>
      <c r="E27" s="12">
        <f t="shared" si="9"/>
        <v>74</v>
      </c>
      <c r="F27" s="12">
        <f t="shared" si="9"/>
        <v>48</v>
      </c>
      <c r="G27" s="12">
        <f t="shared" si="9"/>
        <v>324</v>
      </c>
      <c r="H27" s="12">
        <f t="shared" si="9"/>
        <v>9</v>
      </c>
      <c r="I27" s="12">
        <f t="shared" si="9"/>
        <v>6</v>
      </c>
      <c r="J27" s="12">
        <f t="shared" si="9"/>
        <v>8</v>
      </c>
      <c r="K27" s="12">
        <f t="shared" si="9"/>
        <v>10</v>
      </c>
      <c r="L27" s="12">
        <f t="shared" si="9"/>
        <v>6</v>
      </c>
      <c r="M27" s="12">
        <f t="shared" si="9"/>
        <v>39</v>
      </c>
      <c r="N27" s="7" t="s">
        <v>35</v>
      </c>
      <c r="O27" s="22">
        <f>M27/70</f>
        <v>0.55714285714285716</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7.5</v>
      </c>
      <c r="D30" s="17">
        <f>G20/C7</f>
        <v>10.8125</v>
      </c>
      <c r="E30" s="17">
        <f>(G20+G14)/C7</f>
        <v>18.3125</v>
      </c>
      <c r="F30" s="17">
        <f>G27/C7</f>
        <v>20.25</v>
      </c>
      <c r="G30" s="1"/>
    </row>
    <row r="31" spans="1:15">
      <c r="A31" s="1"/>
      <c r="B31" s="16" t="s">
        <v>23</v>
      </c>
      <c r="C31" s="18">
        <f>C30/20</f>
        <v>0.375</v>
      </c>
      <c r="D31" s="18">
        <f>D30/25</f>
        <v>0.4325</v>
      </c>
      <c r="E31" s="18">
        <f>E30/45</f>
        <v>0.40694444444444444</v>
      </c>
      <c r="F31" s="18">
        <f>F30/70</f>
        <v>0.28928571428571431</v>
      </c>
      <c r="G31" s="1"/>
    </row>
    <row r="32" spans="1:15">
      <c r="A32" s="1"/>
      <c r="B32" s="16" t="s">
        <v>24</v>
      </c>
      <c r="C32" s="18">
        <f>C30/14</f>
        <v>0.5357142857142857</v>
      </c>
      <c r="D32" s="18">
        <f>D30/18</f>
        <v>0.60069444444444442</v>
      </c>
      <c r="E32" s="18">
        <f>E30/32</f>
        <v>0.572265625</v>
      </c>
      <c r="F32" s="18">
        <f>F30/38</f>
        <v>0.53289473684210531</v>
      </c>
      <c r="G32" s="1"/>
    </row>
    <row r="33" spans="1:7">
      <c r="A33" s="1"/>
      <c r="B33" s="16" t="s">
        <v>25</v>
      </c>
      <c r="C33" s="18">
        <f>O24</f>
        <v>0.6</v>
      </c>
      <c r="D33" s="18">
        <f>O25</f>
        <v>0.8</v>
      </c>
      <c r="E33" s="18">
        <f>O26</f>
        <v>0.71111111111111114</v>
      </c>
      <c r="F33" s="18">
        <f>O27</f>
        <v>0.55714285714285716</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P16" sqref="P16"/>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342</v>
      </c>
      <c r="D6" s="1"/>
      <c r="E6" s="1"/>
      <c r="F6" s="1"/>
      <c r="G6" s="1"/>
    </row>
    <row r="7" spans="1:15">
      <c r="A7" s="3" t="s">
        <v>5</v>
      </c>
      <c r="B7" s="3"/>
      <c r="C7" s="4">
        <v>40</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35</v>
      </c>
      <c r="D10" s="8">
        <v>0</v>
      </c>
      <c r="E10" s="8">
        <v>35</v>
      </c>
      <c r="F10" s="8">
        <v>0</v>
      </c>
      <c r="G10" s="8">
        <f>SUM(B10:F10)</f>
        <v>70</v>
      </c>
      <c r="H10" s="8">
        <f t="shared" ref="H10:L13" si="0">IF(B10&gt;0, 1, 0)</f>
        <v>0</v>
      </c>
      <c r="I10" s="8">
        <f t="shared" si="0"/>
        <v>1</v>
      </c>
      <c r="J10" s="8">
        <f t="shared" si="0"/>
        <v>0</v>
      </c>
      <c r="K10" s="8">
        <f t="shared" si="0"/>
        <v>1</v>
      </c>
      <c r="L10" s="8">
        <f t="shared" si="0"/>
        <v>0</v>
      </c>
      <c r="M10" s="8">
        <f>SUM(H10:L10)</f>
        <v>2</v>
      </c>
      <c r="N10" s="1"/>
      <c r="O10" s="1"/>
    </row>
    <row r="11" spans="1:15">
      <c r="A11" s="7">
        <v>900</v>
      </c>
      <c r="B11" s="8">
        <v>15</v>
      </c>
      <c r="C11" s="8">
        <v>35</v>
      </c>
      <c r="D11" s="8">
        <v>15</v>
      </c>
      <c r="E11" s="8">
        <v>35</v>
      </c>
      <c r="F11" s="8">
        <v>15</v>
      </c>
      <c r="G11" s="8">
        <f>SUM(B11:F11)</f>
        <v>115</v>
      </c>
      <c r="H11" s="8">
        <f t="shared" si="0"/>
        <v>1</v>
      </c>
      <c r="I11" s="8">
        <f t="shared" si="0"/>
        <v>1</v>
      </c>
      <c r="J11" s="8">
        <f t="shared" si="0"/>
        <v>1</v>
      </c>
      <c r="K11" s="8">
        <f t="shared" si="0"/>
        <v>1</v>
      </c>
      <c r="L11" s="8">
        <f t="shared" si="0"/>
        <v>1</v>
      </c>
      <c r="M11" s="8">
        <f>SUM(H11:L11)</f>
        <v>5</v>
      </c>
      <c r="N11" s="1"/>
      <c r="O11" s="1"/>
    </row>
    <row r="12" spans="1:15">
      <c r="A12" s="7">
        <v>1000</v>
      </c>
      <c r="B12" s="8">
        <v>37</v>
      </c>
      <c r="C12" s="8">
        <v>18</v>
      </c>
      <c r="D12" s="8">
        <v>37</v>
      </c>
      <c r="E12" s="8">
        <v>18</v>
      </c>
      <c r="F12" s="8">
        <v>0</v>
      </c>
      <c r="G12" s="8">
        <f>SUM(B12:F12)</f>
        <v>110</v>
      </c>
      <c r="H12" s="8">
        <f t="shared" si="0"/>
        <v>1</v>
      </c>
      <c r="I12" s="8">
        <f t="shared" si="0"/>
        <v>1</v>
      </c>
      <c r="J12" s="8">
        <f t="shared" si="0"/>
        <v>1</v>
      </c>
      <c r="K12" s="8">
        <f t="shared" si="0"/>
        <v>1</v>
      </c>
      <c r="L12" s="8">
        <f t="shared" si="0"/>
        <v>0</v>
      </c>
      <c r="M12" s="8">
        <f>SUM(H12:L12)</f>
        <v>4</v>
      </c>
      <c r="N12" s="1"/>
      <c r="O12" s="1"/>
    </row>
    <row r="13" spans="1:15">
      <c r="A13" s="7">
        <v>1100</v>
      </c>
      <c r="B13" s="8">
        <v>37</v>
      </c>
      <c r="C13" s="8">
        <v>30</v>
      </c>
      <c r="D13" s="8">
        <v>37</v>
      </c>
      <c r="E13" s="8">
        <v>30</v>
      </c>
      <c r="F13" s="8">
        <v>0</v>
      </c>
      <c r="G13" s="8">
        <f>SUM(B13:F13)</f>
        <v>134</v>
      </c>
      <c r="H13" s="8">
        <f t="shared" si="0"/>
        <v>1</v>
      </c>
      <c r="I13" s="8">
        <f t="shared" si="0"/>
        <v>1</v>
      </c>
      <c r="J13" s="8">
        <f t="shared" si="0"/>
        <v>1</v>
      </c>
      <c r="K13" s="8">
        <f t="shared" si="0"/>
        <v>1</v>
      </c>
      <c r="L13" s="8">
        <f t="shared" si="0"/>
        <v>0</v>
      </c>
      <c r="M13" s="8">
        <f>SUM(H13:L13)</f>
        <v>4</v>
      </c>
      <c r="N13" s="1"/>
      <c r="O13" s="1"/>
    </row>
    <row r="14" spans="1:15">
      <c r="A14" s="9" t="s">
        <v>13</v>
      </c>
      <c r="B14" s="10">
        <f t="shared" ref="B14:G14" si="1">SUM(B10:B13)</f>
        <v>89</v>
      </c>
      <c r="C14" s="10">
        <f t="shared" si="1"/>
        <v>118</v>
      </c>
      <c r="D14" s="10">
        <f t="shared" si="1"/>
        <v>89</v>
      </c>
      <c r="E14" s="10">
        <f>SUM(E10:E13)</f>
        <v>118</v>
      </c>
      <c r="F14" s="10">
        <f t="shared" si="1"/>
        <v>15</v>
      </c>
      <c r="G14" s="10">
        <f t="shared" si="1"/>
        <v>429</v>
      </c>
      <c r="H14" s="10">
        <f t="shared" ref="H14:M14" si="2">SUM(H10:H13)</f>
        <v>3</v>
      </c>
      <c r="I14" s="10">
        <f t="shared" si="2"/>
        <v>4</v>
      </c>
      <c r="J14" s="10">
        <f t="shared" si="2"/>
        <v>3</v>
      </c>
      <c r="K14" s="10">
        <f t="shared" si="2"/>
        <v>4</v>
      </c>
      <c r="L14" s="10">
        <f t="shared" si="2"/>
        <v>1</v>
      </c>
      <c r="M14" s="10">
        <f t="shared" si="2"/>
        <v>15</v>
      </c>
      <c r="N14" s="1"/>
      <c r="O14" s="1"/>
    </row>
    <row r="15" spans="1:15">
      <c r="A15" s="7">
        <v>1200</v>
      </c>
      <c r="B15" s="8">
        <v>6</v>
      </c>
      <c r="C15" s="8">
        <v>30</v>
      </c>
      <c r="D15" s="8">
        <v>6</v>
      </c>
      <c r="E15" s="8">
        <v>30</v>
      </c>
      <c r="F15" s="8">
        <v>6</v>
      </c>
      <c r="G15" s="8">
        <f>SUM(B15:F15)</f>
        <v>78</v>
      </c>
      <c r="H15" s="8">
        <f>IF(B15&gt;0, 1, 0)</f>
        <v>1</v>
      </c>
      <c r="I15" s="8">
        <f t="shared" ref="I15:L19" si="3">IF(C15&gt;0, 1, 0)</f>
        <v>1</v>
      </c>
      <c r="J15" s="8">
        <f t="shared" si="3"/>
        <v>1</v>
      </c>
      <c r="K15" s="8">
        <f t="shared" si="3"/>
        <v>1</v>
      </c>
      <c r="L15" s="8">
        <f t="shared" si="3"/>
        <v>1</v>
      </c>
      <c r="M15" s="8">
        <f>SUM(H15:L15)</f>
        <v>5</v>
      </c>
      <c r="N15" s="1"/>
      <c r="O15" s="1"/>
    </row>
    <row r="16" spans="1:15">
      <c r="A16" s="7">
        <v>1300</v>
      </c>
      <c r="B16" s="8">
        <v>26</v>
      </c>
      <c r="C16" s="8">
        <v>0</v>
      </c>
      <c r="D16" s="8">
        <v>26</v>
      </c>
      <c r="E16" s="8">
        <v>0</v>
      </c>
      <c r="F16" s="8">
        <v>26</v>
      </c>
      <c r="G16" s="8">
        <f>SUM(B16:F16)</f>
        <v>78</v>
      </c>
      <c r="H16" s="8">
        <f>IF(B16&gt;0, 1, 0)</f>
        <v>1</v>
      </c>
      <c r="I16" s="8">
        <f t="shared" si="3"/>
        <v>0</v>
      </c>
      <c r="J16" s="8">
        <f t="shared" si="3"/>
        <v>1</v>
      </c>
      <c r="K16" s="8">
        <f t="shared" si="3"/>
        <v>0</v>
      </c>
      <c r="L16" s="8">
        <f t="shared" si="3"/>
        <v>1</v>
      </c>
      <c r="M16" s="8">
        <f>SUM(H16:L16)</f>
        <v>3</v>
      </c>
      <c r="N16" s="1"/>
      <c r="O16" s="1"/>
    </row>
    <row r="17" spans="1:15">
      <c r="A17" s="7">
        <v>1400</v>
      </c>
      <c r="B17" s="8">
        <v>16</v>
      </c>
      <c r="C17" s="8">
        <v>27</v>
      </c>
      <c r="D17" s="8">
        <v>16</v>
      </c>
      <c r="E17" s="8">
        <v>27</v>
      </c>
      <c r="F17" s="8">
        <v>16</v>
      </c>
      <c r="G17" s="8">
        <f>SUM(B17:F17)</f>
        <v>102</v>
      </c>
      <c r="H17" s="8">
        <f>IF(B17&gt;0, 1, 0)</f>
        <v>1</v>
      </c>
      <c r="I17" s="8">
        <f t="shared" si="3"/>
        <v>1</v>
      </c>
      <c r="J17" s="8">
        <f t="shared" si="3"/>
        <v>1</v>
      </c>
      <c r="K17" s="8">
        <f t="shared" si="3"/>
        <v>1</v>
      </c>
      <c r="L17" s="8">
        <f t="shared" si="3"/>
        <v>1</v>
      </c>
      <c r="M17" s="8">
        <f>SUM(H17:L17)</f>
        <v>5</v>
      </c>
      <c r="N17" s="1"/>
      <c r="O17" s="1"/>
    </row>
    <row r="18" spans="1:15">
      <c r="A18" s="7">
        <v>1500</v>
      </c>
      <c r="B18" s="8">
        <v>7</v>
      </c>
      <c r="C18" s="26">
        <v>27</v>
      </c>
      <c r="D18" s="8">
        <v>7</v>
      </c>
      <c r="E18" s="26">
        <v>27</v>
      </c>
      <c r="F18" s="8">
        <v>0</v>
      </c>
      <c r="G18" s="8">
        <f>SUM(B18:F18)</f>
        <v>68</v>
      </c>
      <c r="H18" s="8">
        <f>IF(B18&gt;0, 1, 0)</f>
        <v>1</v>
      </c>
      <c r="I18" s="8">
        <f t="shared" si="3"/>
        <v>1</v>
      </c>
      <c r="J18" s="8">
        <f t="shared" si="3"/>
        <v>1</v>
      </c>
      <c r="K18" s="8">
        <f t="shared" si="3"/>
        <v>1</v>
      </c>
      <c r="L18" s="8">
        <f t="shared" si="3"/>
        <v>0</v>
      </c>
      <c r="M18" s="8">
        <f>SUM(H18:L18)</f>
        <v>4</v>
      </c>
      <c r="N18" s="1"/>
      <c r="O18" s="1"/>
    </row>
    <row r="19" spans="1:15">
      <c r="A19" s="7">
        <v>1600</v>
      </c>
      <c r="B19" s="8">
        <v>7</v>
      </c>
      <c r="C19" s="8">
        <v>16</v>
      </c>
      <c r="D19" s="8">
        <v>7</v>
      </c>
      <c r="E19" s="8">
        <v>16</v>
      </c>
      <c r="F19" s="8">
        <v>0</v>
      </c>
      <c r="G19" s="8">
        <f>SUM(B19:F19)</f>
        <v>46</v>
      </c>
      <c r="H19" s="8">
        <f>IF(B19&gt;0, 1, 0)</f>
        <v>1</v>
      </c>
      <c r="I19" s="8">
        <f t="shared" si="3"/>
        <v>1</v>
      </c>
      <c r="J19" s="8">
        <f t="shared" si="3"/>
        <v>1</v>
      </c>
      <c r="K19" s="8">
        <f t="shared" si="3"/>
        <v>1</v>
      </c>
      <c r="L19" s="8">
        <f t="shared" si="3"/>
        <v>0</v>
      </c>
      <c r="M19" s="8">
        <f>SUM(H19:L19)</f>
        <v>4</v>
      </c>
      <c r="N19" s="1"/>
      <c r="O19" s="1"/>
    </row>
    <row r="20" spans="1:15">
      <c r="A20" s="9" t="s">
        <v>14</v>
      </c>
      <c r="B20" s="10">
        <f t="shared" ref="B20:G20" si="4">SUM(B15:B19)</f>
        <v>62</v>
      </c>
      <c r="C20" s="10">
        <f t="shared" si="4"/>
        <v>100</v>
      </c>
      <c r="D20" s="10">
        <f t="shared" si="4"/>
        <v>62</v>
      </c>
      <c r="E20" s="10">
        <f t="shared" si="4"/>
        <v>100</v>
      </c>
      <c r="F20" s="10">
        <f t="shared" si="4"/>
        <v>48</v>
      </c>
      <c r="G20" s="10">
        <f t="shared" si="4"/>
        <v>372</v>
      </c>
      <c r="H20" s="10">
        <f t="shared" ref="H20:M20" si="5">SUM(H15:H19)</f>
        <v>5</v>
      </c>
      <c r="I20" s="10">
        <f t="shared" si="5"/>
        <v>4</v>
      </c>
      <c r="J20" s="10">
        <f t="shared" si="5"/>
        <v>5</v>
      </c>
      <c r="K20" s="10">
        <f t="shared" si="5"/>
        <v>4</v>
      </c>
      <c r="L20" s="10">
        <f t="shared" si="5"/>
        <v>3</v>
      </c>
      <c r="M20" s="10">
        <f t="shared" si="5"/>
        <v>21</v>
      </c>
      <c r="N20" s="1"/>
      <c r="O20" s="1"/>
    </row>
    <row r="21" spans="1:15">
      <c r="A21" s="7">
        <v>1700</v>
      </c>
      <c r="B21" s="8">
        <v>0</v>
      </c>
      <c r="C21" s="8">
        <v>39</v>
      </c>
      <c r="D21" s="8">
        <v>0</v>
      </c>
      <c r="E21" s="8">
        <v>39</v>
      </c>
      <c r="F21" s="8">
        <v>0</v>
      </c>
      <c r="G21" s="8">
        <f>SUM(B21:F21)</f>
        <v>78</v>
      </c>
      <c r="H21" s="8">
        <f>IF(B21&gt;0, 1, 0)</f>
        <v>0</v>
      </c>
      <c r="I21" s="8">
        <f t="shared" ref="I21:L25" si="6">IF(C21&gt;0, 1, 0)</f>
        <v>1</v>
      </c>
      <c r="J21" s="8">
        <f t="shared" si="6"/>
        <v>0</v>
      </c>
      <c r="K21" s="8">
        <f t="shared" si="6"/>
        <v>1</v>
      </c>
      <c r="L21" s="8">
        <f t="shared" si="6"/>
        <v>0</v>
      </c>
      <c r="M21" s="8">
        <f>SUM(H21:L21)</f>
        <v>2</v>
      </c>
      <c r="N21" s="1"/>
      <c r="O21" s="1"/>
    </row>
    <row r="22" spans="1:15">
      <c r="A22" s="7">
        <v>1800</v>
      </c>
      <c r="B22" s="8">
        <v>15</v>
      </c>
      <c r="C22" s="8">
        <v>39</v>
      </c>
      <c r="D22" s="8">
        <v>32</v>
      </c>
      <c r="E22" s="8">
        <v>39</v>
      </c>
      <c r="F22" s="8">
        <v>0</v>
      </c>
      <c r="G22" s="8">
        <f>SUM(B22:F22)</f>
        <v>125</v>
      </c>
      <c r="H22" s="8">
        <f>IF(B22&gt;0, 1, 0)</f>
        <v>1</v>
      </c>
      <c r="I22" s="8">
        <f t="shared" si="6"/>
        <v>1</v>
      </c>
      <c r="J22" s="8">
        <f t="shared" si="6"/>
        <v>1</v>
      </c>
      <c r="K22" s="8">
        <f t="shared" si="6"/>
        <v>1</v>
      </c>
      <c r="L22" s="8">
        <f t="shared" si="6"/>
        <v>0</v>
      </c>
      <c r="M22" s="8">
        <f>SUM(H22:L22)</f>
        <v>4</v>
      </c>
      <c r="N22" s="1"/>
      <c r="O22" s="1"/>
    </row>
    <row r="23" spans="1:15">
      <c r="A23" s="7">
        <v>1900</v>
      </c>
      <c r="B23" s="8">
        <v>15</v>
      </c>
      <c r="C23" s="8">
        <v>0</v>
      </c>
      <c r="D23" s="8">
        <v>32</v>
      </c>
      <c r="E23" s="8">
        <v>0</v>
      </c>
      <c r="F23" s="8">
        <v>0</v>
      </c>
      <c r="G23" s="8">
        <f>SUM(B23:F23)</f>
        <v>47</v>
      </c>
      <c r="H23" s="8">
        <f>IF(B23&gt;0, 1, 0)</f>
        <v>1</v>
      </c>
      <c r="I23" s="8">
        <f t="shared" si="6"/>
        <v>0</v>
      </c>
      <c r="J23" s="8">
        <f t="shared" si="6"/>
        <v>1</v>
      </c>
      <c r="K23" s="8">
        <f t="shared" si="6"/>
        <v>0</v>
      </c>
      <c r="L23" s="8">
        <f t="shared" si="6"/>
        <v>0</v>
      </c>
      <c r="M23" s="8">
        <f>SUM(H23:L23)</f>
        <v>2</v>
      </c>
      <c r="N23" s="1"/>
      <c r="O23" s="1"/>
    </row>
    <row r="24" spans="1:15">
      <c r="A24" s="7">
        <v>2000</v>
      </c>
      <c r="B24" s="8">
        <v>15</v>
      </c>
      <c r="C24" s="8">
        <v>0</v>
      </c>
      <c r="D24" s="8">
        <v>32</v>
      </c>
      <c r="E24" s="8">
        <v>0</v>
      </c>
      <c r="F24" s="8">
        <v>0</v>
      </c>
      <c r="G24" s="8">
        <f>SUM(B24:F24)</f>
        <v>47</v>
      </c>
      <c r="H24" s="8">
        <f>IF(B24&gt;0, 1, 0)</f>
        <v>1</v>
      </c>
      <c r="I24" s="8">
        <f t="shared" si="6"/>
        <v>0</v>
      </c>
      <c r="J24" s="8">
        <f t="shared" si="6"/>
        <v>1</v>
      </c>
      <c r="K24" s="8">
        <f t="shared" si="6"/>
        <v>0</v>
      </c>
      <c r="L24" s="8">
        <f t="shared" si="6"/>
        <v>0</v>
      </c>
      <c r="M24" s="8">
        <f>SUM(H24:L24)</f>
        <v>2</v>
      </c>
      <c r="N24" s="7" t="s">
        <v>32</v>
      </c>
      <c r="O24" s="22">
        <f>M14/20</f>
        <v>0.75</v>
      </c>
    </row>
    <row r="25" spans="1:15">
      <c r="A25" s="7">
        <v>2100</v>
      </c>
      <c r="B25" s="8">
        <v>0</v>
      </c>
      <c r="C25" s="8">
        <v>0</v>
      </c>
      <c r="D25" s="8">
        <v>0</v>
      </c>
      <c r="E25" s="8">
        <v>0</v>
      </c>
      <c r="F25" s="8">
        <v>0</v>
      </c>
      <c r="G25" s="8">
        <f>SUM(B25:F25)</f>
        <v>0</v>
      </c>
      <c r="H25" s="8">
        <f>IF(B25&gt;0, 1, 0)</f>
        <v>0</v>
      </c>
      <c r="I25" s="8">
        <f t="shared" si="6"/>
        <v>0</v>
      </c>
      <c r="J25" s="8">
        <f t="shared" si="6"/>
        <v>0</v>
      </c>
      <c r="K25" s="8">
        <f t="shared" si="6"/>
        <v>0</v>
      </c>
      <c r="L25" s="8">
        <f t="shared" si="6"/>
        <v>0</v>
      </c>
      <c r="M25" s="8">
        <f>SUM(H25:L25)</f>
        <v>0</v>
      </c>
      <c r="N25" s="7" t="s">
        <v>33</v>
      </c>
      <c r="O25" s="22">
        <f>M20/25</f>
        <v>0.84</v>
      </c>
    </row>
    <row r="26" spans="1:15">
      <c r="A26" s="9" t="s">
        <v>15</v>
      </c>
      <c r="B26" s="10">
        <f t="shared" ref="B26:G26" si="7">SUM(B21:B25)</f>
        <v>45</v>
      </c>
      <c r="C26" s="10">
        <f t="shared" si="7"/>
        <v>78</v>
      </c>
      <c r="D26" s="10">
        <f t="shared" si="7"/>
        <v>96</v>
      </c>
      <c r="E26" s="10">
        <f t="shared" si="7"/>
        <v>78</v>
      </c>
      <c r="F26" s="10">
        <f t="shared" si="7"/>
        <v>0</v>
      </c>
      <c r="G26" s="10">
        <f t="shared" si="7"/>
        <v>297</v>
      </c>
      <c r="H26" s="10">
        <f t="shared" ref="H26:M26" si="8">SUM(H21:H25)</f>
        <v>3</v>
      </c>
      <c r="I26" s="10">
        <f t="shared" si="8"/>
        <v>2</v>
      </c>
      <c r="J26" s="10">
        <f t="shared" si="8"/>
        <v>3</v>
      </c>
      <c r="K26" s="10">
        <f t="shared" si="8"/>
        <v>2</v>
      </c>
      <c r="L26" s="10">
        <f t="shared" si="8"/>
        <v>0</v>
      </c>
      <c r="M26" s="10">
        <f t="shared" si="8"/>
        <v>10</v>
      </c>
      <c r="N26" s="7" t="s">
        <v>34</v>
      </c>
      <c r="O26" s="22">
        <f>(M14+M20)/45</f>
        <v>0.8</v>
      </c>
    </row>
    <row r="27" spans="1:15" ht="15" thickBot="1">
      <c r="A27" s="11" t="s">
        <v>16</v>
      </c>
      <c r="B27" s="12">
        <f t="shared" ref="B27:M27" si="9">B14+B20+B26</f>
        <v>196</v>
      </c>
      <c r="C27" s="12">
        <f t="shared" si="9"/>
        <v>296</v>
      </c>
      <c r="D27" s="12">
        <f t="shared" si="9"/>
        <v>247</v>
      </c>
      <c r="E27" s="12">
        <f t="shared" si="9"/>
        <v>296</v>
      </c>
      <c r="F27" s="12">
        <f t="shared" si="9"/>
        <v>63</v>
      </c>
      <c r="G27" s="12">
        <f t="shared" si="9"/>
        <v>1098</v>
      </c>
      <c r="H27" s="12">
        <f t="shared" si="9"/>
        <v>11</v>
      </c>
      <c r="I27" s="12">
        <f t="shared" si="9"/>
        <v>10</v>
      </c>
      <c r="J27" s="12">
        <f t="shared" si="9"/>
        <v>11</v>
      </c>
      <c r="K27" s="12">
        <f t="shared" si="9"/>
        <v>10</v>
      </c>
      <c r="L27" s="12">
        <f t="shared" si="9"/>
        <v>4</v>
      </c>
      <c r="M27" s="12">
        <f t="shared" si="9"/>
        <v>46</v>
      </c>
      <c r="N27" s="7" t="s">
        <v>35</v>
      </c>
      <c r="O27" s="22">
        <f>M27/70</f>
        <v>0.65714285714285714</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10.725</v>
      </c>
      <c r="D30" s="17">
        <f>G20/C7</f>
        <v>9.3000000000000007</v>
      </c>
      <c r="E30" s="17">
        <f>(G20+G14)/C7</f>
        <v>20.024999999999999</v>
      </c>
      <c r="F30" s="17">
        <f>G27/C7</f>
        <v>27.45</v>
      </c>
      <c r="G30" s="1"/>
    </row>
    <row r="31" spans="1:15">
      <c r="A31" s="1"/>
      <c r="B31" s="16" t="s">
        <v>23</v>
      </c>
      <c r="C31" s="18">
        <f>C30/20</f>
        <v>0.53625</v>
      </c>
      <c r="D31" s="18">
        <f>D30/25</f>
        <v>0.37200000000000005</v>
      </c>
      <c r="E31" s="18">
        <f>E30/45</f>
        <v>0.44499999999999995</v>
      </c>
      <c r="F31" s="18">
        <f>F30/70</f>
        <v>0.39214285714285713</v>
      </c>
      <c r="G31" s="1"/>
    </row>
    <row r="32" spans="1:15">
      <c r="A32" s="1"/>
      <c r="B32" s="16" t="s">
        <v>24</v>
      </c>
      <c r="C32" s="18">
        <f>C30/14</f>
        <v>0.76607142857142851</v>
      </c>
      <c r="D32" s="18">
        <f>D30/18</f>
        <v>0.51666666666666672</v>
      </c>
      <c r="E32" s="18">
        <f>E30/32</f>
        <v>0.62578124999999996</v>
      </c>
      <c r="F32" s="18">
        <f>F30/38</f>
        <v>0.72236842105263155</v>
      </c>
      <c r="G32" s="1"/>
    </row>
    <row r="33" spans="1:7">
      <c r="A33" s="1"/>
      <c r="B33" s="16" t="s">
        <v>25</v>
      </c>
      <c r="C33" s="18">
        <f>O24</f>
        <v>0.75</v>
      </c>
      <c r="D33" s="18">
        <f>O25</f>
        <v>0.84</v>
      </c>
      <c r="E33" s="18">
        <f>O26</f>
        <v>0.8</v>
      </c>
      <c r="F33" s="18">
        <f>O27</f>
        <v>0.65714285714285714</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P27" sqref="P27"/>
    </sheetView>
  </sheetViews>
  <sheetFormatPr baseColWidth="10" defaultColWidth="8.83203125" defaultRowHeight="14" x14ac:dyDescent="0"/>
  <cols>
    <col min="5" max="7" width="8.832031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344</v>
      </c>
      <c r="D6" s="1"/>
      <c r="E6" s="1"/>
      <c r="F6" s="1"/>
      <c r="G6" s="1"/>
    </row>
    <row r="7" spans="1:15">
      <c r="A7" s="3" t="s">
        <v>5</v>
      </c>
      <c r="B7" s="3"/>
      <c r="C7" s="4">
        <v>36</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0</v>
      </c>
      <c r="D10" s="8">
        <v>0</v>
      </c>
      <c r="E10" s="8">
        <v>0</v>
      </c>
      <c r="F10" s="8">
        <v>0</v>
      </c>
      <c r="G10" s="8">
        <f>SUM(B10:F10)</f>
        <v>0</v>
      </c>
      <c r="H10" s="8">
        <f t="shared" ref="H10:L13" si="0">IF(B10&gt;0, 1, 0)</f>
        <v>0</v>
      </c>
      <c r="I10" s="8">
        <f t="shared" si="0"/>
        <v>0</v>
      </c>
      <c r="J10" s="8">
        <f t="shared" si="0"/>
        <v>0</v>
      </c>
      <c r="K10" s="8">
        <f t="shared" si="0"/>
        <v>0</v>
      </c>
      <c r="L10" s="8">
        <f t="shared" si="0"/>
        <v>0</v>
      </c>
      <c r="M10" s="8">
        <f>SUM(H10:L10)</f>
        <v>0</v>
      </c>
      <c r="N10" s="1"/>
      <c r="O10" s="1"/>
    </row>
    <row r="11" spans="1:15">
      <c r="A11" s="7">
        <v>900</v>
      </c>
      <c r="B11" s="8">
        <v>0</v>
      </c>
      <c r="C11" s="8">
        <v>0</v>
      </c>
      <c r="D11" s="8">
        <v>0</v>
      </c>
      <c r="E11" s="8">
        <v>0</v>
      </c>
      <c r="F11" s="8">
        <v>0</v>
      </c>
      <c r="G11" s="8">
        <f>SUM(B11:F11)</f>
        <v>0</v>
      </c>
      <c r="H11" s="8">
        <f t="shared" si="0"/>
        <v>0</v>
      </c>
      <c r="I11" s="8">
        <f t="shared" si="0"/>
        <v>0</v>
      </c>
      <c r="J11" s="8">
        <f t="shared" si="0"/>
        <v>0</v>
      </c>
      <c r="K11" s="8">
        <f t="shared" si="0"/>
        <v>0</v>
      </c>
      <c r="L11" s="8">
        <f t="shared" si="0"/>
        <v>0</v>
      </c>
      <c r="M11" s="8">
        <f>SUM(H11:L11)</f>
        <v>0</v>
      </c>
      <c r="N11" s="1"/>
      <c r="O11" s="1"/>
    </row>
    <row r="12" spans="1:15">
      <c r="A12" s="7">
        <v>1000</v>
      </c>
      <c r="B12" s="8">
        <v>0</v>
      </c>
      <c r="C12" s="8">
        <v>15</v>
      </c>
      <c r="D12" s="8">
        <v>0</v>
      </c>
      <c r="E12" s="8">
        <v>15</v>
      </c>
      <c r="F12" s="8">
        <v>0</v>
      </c>
      <c r="G12" s="8">
        <f>SUM(B12:F12)</f>
        <v>30</v>
      </c>
      <c r="H12" s="8">
        <f t="shared" si="0"/>
        <v>0</v>
      </c>
      <c r="I12" s="8">
        <f t="shared" si="0"/>
        <v>1</v>
      </c>
      <c r="J12" s="8">
        <f t="shared" si="0"/>
        <v>0</v>
      </c>
      <c r="K12" s="8">
        <f t="shared" si="0"/>
        <v>1</v>
      </c>
      <c r="L12" s="8">
        <f t="shared" si="0"/>
        <v>0</v>
      </c>
      <c r="M12" s="8">
        <f>SUM(H12:L12)</f>
        <v>2</v>
      </c>
      <c r="N12" s="1"/>
      <c r="O12" s="1"/>
    </row>
    <row r="13" spans="1:15">
      <c r="A13" s="7">
        <v>1100</v>
      </c>
      <c r="B13" s="8">
        <v>0</v>
      </c>
      <c r="C13" s="8">
        <v>16</v>
      </c>
      <c r="D13" s="8">
        <v>0</v>
      </c>
      <c r="E13" s="8">
        <v>16</v>
      </c>
      <c r="F13" s="8">
        <v>0</v>
      </c>
      <c r="G13" s="8">
        <f>SUM(B13:F13)</f>
        <v>32</v>
      </c>
      <c r="H13" s="8">
        <f t="shared" si="0"/>
        <v>0</v>
      </c>
      <c r="I13" s="8">
        <f t="shared" si="0"/>
        <v>1</v>
      </c>
      <c r="J13" s="8">
        <f t="shared" si="0"/>
        <v>0</v>
      </c>
      <c r="K13" s="8">
        <f t="shared" si="0"/>
        <v>1</v>
      </c>
      <c r="L13" s="8">
        <f t="shared" si="0"/>
        <v>0</v>
      </c>
      <c r="M13" s="8">
        <f>SUM(H13:L13)</f>
        <v>2</v>
      </c>
      <c r="N13" s="1"/>
      <c r="O13" s="1"/>
    </row>
    <row r="14" spans="1:15">
      <c r="A14" s="9" t="s">
        <v>13</v>
      </c>
      <c r="B14" s="10">
        <f t="shared" ref="B14:G14" si="1">SUM(B10:B13)</f>
        <v>0</v>
      </c>
      <c r="C14" s="10">
        <f t="shared" si="1"/>
        <v>31</v>
      </c>
      <c r="D14" s="10">
        <f t="shared" si="1"/>
        <v>0</v>
      </c>
      <c r="E14" s="10">
        <f>SUM(E10:E13)</f>
        <v>31</v>
      </c>
      <c r="F14" s="10">
        <f t="shared" si="1"/>
        <v>0</v>
      </c>
      <c r="G14" s="10">
        <f t="shared" si="1"/>
        <v>62</v>
      </c>
      <c r="H14" s="10">
        <f t="shared" ref="H14:M14" si="2">SUM(H10:H13)</f>
        <v>0</v>
      </c>
      <c r="I14" s="10">
        <f t="shared" si="2"/>
        <v>2</v>
      </c>
      <c r="J14" s="10">
        <f t="shared" si="2"/>
        <v>0</v>
      </c>
      <c r="K14" s="10">
        <f t="shared" si="2"/>
        <v>2</v>
      </c>
      <c r="L14" s="10">
        <f t="shared" si="2"/>
        <v>0</v>
      </c>
      <c r="M14" s="10">
        <f t="shared" si="2"/>
        <v>4</v>
      </c>
      <c r="N14" s="1"/>
      <c r="O14" s="1"/>
    </row>
    <row r="15" spans="1:15">
      <c r="A15" s="7">
        <v>1200</v>
      </c>
      <c r="B15" s="8">
        <v>27</v>
      </c>
      <c r="C15" s="8">
        <v>16</v>
      </c>
      <c r="D15" s="8">
        <v>27</v>
      </c>
      <c r="E15" s="8">
        <v>16</v>
      </c>
      <c r="F15" s="8">
        <v>27</v>
      </c>
      <c r="G15" s="8">
        <f>SUM(B15:F15)</f>
        <v>113</v>
      </c>
      <c r="H15" s="8">
        <f>IF(B15&gt;0, 1, 0)</f>
        <v>1</v>
      </c>
      <c r="I15" s="8">
        <f t="shared" ref="I15:L19" si="3">IF(C15&gt;0, 1, 0)</f>
        <v>1</v>
      </c>
      <c r="J15" s="8">
        <f t="shared" si="3"/>
        <v>1</v>
      </c>
      <c r="K15" s="8">
        <f t="shared" si="3"/>
        <v>1</v>
      </c>
      <c r="L15" s="8">
        <f t="shared" si="3"/>
        <v>1</v>
      </c>
      <c r="M15" s="8">
        <f>SUM(H15:L15)</f>
        <v>5</v>
      </c>
      <c r="N15" s="1"/>
      <c r="O15" s="1"/>
    </row>
    <row r="16" spans="1:15">
      <c r="A16" s="7">
        <v>1300</v>
      </c>
      <c r="B16" s="8">
        <v>36</v>
      </c>
      <c r="C16" s="8">
        <v>0</v>
      </c>
      <c r="D16" s="8">
        <v>36</v>
      </c>
      <c r="E16" s="8">
        <v>0</v>
      </c>
      <c r="F16" s="8">
        <v>36</v>
      </c>
      <c r="G16" s="8">
        <f>SUM(B16:F16)</f>
        <v>108</v>
      </c>
      <c r="H16" s="8">
        <f>IF(B16&gt;0, 1, 0)</f>
        <v>1</v>
      </c>
      <c r="I16" s="8">
        <f t="shared" si="3"/>
        <v>0</v>
      </c>
      <c r="J16" s="8">
        <f t="shared" si="3"/>
        <v>1</v>
      </c>
      <c r="K16" s="8">
        <f t="shared" si="3"/>
        <v>0</v>
      </c>
      <c r="L16" s="8">
        <f t="shared" si="3"/>
        <v>1</v>
      </c>
      <c r="M16" s="8">
        <f>SUM(H16:L16)</f>
        <v>3</v>
      </c>
      <c r="N16" s="1"/>
      <c r="O16" s="1"/>
    </row>
    <row r="17" spans="1:15">
      <c r="A17" s="7">
        <v>1400</v>
      </c>
      <c r="B17" s="8">
        <v>0</v>
      </c>
      <c r="C17" s="8">
        <v>19</v>
      </c>
      <c r="D17" s="8">
        <v>9</v>
      </c>
      <c r="E17" s="8">
        <v>19</v>
      </c>
      <c r="F17" s="8">
        <v>18</v>
      </c>
      <c r="G17" s="8">
        <f>SUM(B17:F17)</f>
        <v>65</v>
      </c>
      <c r="H17" s="8">
        <f>IF(B17&gt;0, 1, 0)</f>
        <v>0</v>
      </c>
      <c r="I17" s="8">
        <f t="shared" si="3"/>
        <v>1</v>
      </c>
      <c r="J17" s="8">
        <f t="shared" si="3"/>
        <v>1</v>
      </c>
      <c r="K17" s="8">
        <f t="shared" si="3"/>
        <v>1</v>
      </c>
      <c r="L17" s="8">
        <f t="shared" si="3"/>
        <v>1</v>
      </c>
      <c r="M17" s="8">
        <f>SUM(H17:L17)</f>
        <v>4</v>
      </c>
      <c r="N17" s="1"/>
      <c r="O17" s="1"/>
    </row>
    <row r="18" spans="1:15">
      <c r="A18" s="7">
        <v>1500</v>
      </c>
      <c r="B18" s="8">
        <v>6</v>
      </c>
      <c r="C18" s="8">
        <v>29</v>
      </c>
      <c r="D18" s="8">
        <v>9</v>
      </c>
      <c r="E18" s="8">
        <v>19</v>
      </c>
      <c r="F18" s="8">
        <v>18</v>
      </c>
      <c r="G18" s="8">
        <f>SUM(B18:F18)</f>
        <v>81</v>
      </c>
      <c r="H18" s="8">
        <f>IF(B18&gt;0, 1, 0)</f>
        <v>1</v>
      </c>
      <c r="I18" s="8">
        <f t="shared" si="3"/>
        <v>1</v>
      </c>
      <c r="J18" s="8">
        <f t="shared" si="3"/>
        <v>1</v>
      </c>
      <c r="K18" s="8">
        <f t="shared" si="3"/>
        <v>1</v>
      </c>
      <c r="L18" s="8">
        <f t="shared" si="3"/>
        <v>1</v>
      </c>
      <c r="M18" s="8">
        <f>SUM(H18:L18)</f>
        <v>5</v>
      </c>
      <c r="N18" s="1"/>
      <c r="O18" s="1"/>
    </row>
    <row r="19" spans="1:15">
      <c r="A19" s="7">
        <v>1600</v>
      </c>
      <c r="B19" s="8">
        <v>6</v>
      </c>
      <c r="C19" s="8">
        <v>10</v>
      </c>
      <c r="D19" s="8">
        <v>9</v>
      </c>
      <c r="E19" s="8">
        <v>0</v>
      </c>
      <c r="F19" s="8">
        <v>18</v>
      </c>
      <c r="G19" s="8">
        <f>SUM(B19:F19)</f>
        <v>43</v>
      </c>
      <c r="H19" s="8">
        <f>IF(B19&gt;0, 1, 0)</f>
        <v>1</v>
      </c>
      <c r="I19" s="8">
        <f t="shared" si="3"/>
        <v>1</v>
      </c>
      <c r="J19" s="8">
        <f t="shared" si="3"/>
        <v>1</v>
      </c>
      <c r="K19" s="8">
        <f t="shared" si="3"/>
        <v>0</v>
      </c>
      <c r="L19" s="8">
        <f t="shared" si="3"/>
        <v>1</v>
      </c>
      <c r="M19" s="8">
        <f>SUM(H19:L19)</f>
        <v>4</v>
      </c>
      <c r="N19" s="1"/>
      <c r="O19" s="1"/>
    </row>
    <row r="20" spans="1:15">
      <c r="A20" s="9" t="s">
        <v>14</v>
      </c>
      <c r="B20" s="10">
        <f t="shared" ref="B20:G20" si="4">SUM(B15:B19)</f>
        <v>75</v>
      </c>
      <c r="C20" s="10">
        <f t="shared" si="4"/>
        <v>74</v>
      </c>
      <c r="D20" s="10">
        <f t="shared" si="4"/>
        <v>90</v>
      </c>
      <c r="E20" s="10">
        <f t="shared" si="4"/>
        <v>54</v>
      </c>
      <c r="F20" s="10">
        <f t="shared" si="4"/>
        <v>117</v>
      </c>
      <c r="G20" s="10">
        <f t="shared" si="4"/>
        <v>410</v>
      </c>
      <c r="H20" s="10">
        <f t="shared" ref="H20:M20" si="5">SUM(H15:H19)</f>
        <v>4</v>
      </c>
      <c r="I20" s="10">
        <f t="shared" si="5"/>
        <v>4</v>
      </c>
      <c r="J20" s="10">
        <f t="shared" si="5"/>
        <v>5</v>
      </c>
      <c r="K20" s="10">
        <f t="shared" si="5"/>
        <v>3</v>
      </c>
      <c r="L20" s="10">
        <f t="shared" si="5"/>
        <v>5</v>
      </c>
      <c r="M20" s="10">
        <f t="shared" si="5"/>
        <v>21</v>
      </c>
      <c r="N20" s="1"/>
      <c r="O20" s="1"/>
    </row>
    <row r="21" spans="1:15">
      <c r="A21" s="7">
        <v>1700</v>
      </c>
      <c r="B21" s="8">
        <v>0</v>
      </c>
      <c r="C21" s="8">
        <v>10</v>
      </c>
      <c r="D21" s="8">
        <v>14</v>
      </c>
      <c r="E21" s="8">
        <v>0</v>
      </c>
      <c r="F21" s="8">
        <v>0</v>
      </c>
      <c r="G21" s="8">
        <f>SUM(B21:F21)</f>
        <v>24</v>
      </c>
      <c r="H21" s="8">
        <f>IF(B21&gt;0, 1, 0)</f>
        <v>0</v>
      </c>
      <c r="I21" s="8">
        <f t="shared" ref="I21:L25" si="6">IF(C21&gt;0, 1, 0)</f>
        <v>1</v>
      </c>
      <c r="J21" s="8">
        <f t="shared" si="6"/>
        <v>1</v>
      </c>
      <c r="K21" s="8">
        <f t="shared" si="6"/>
        <v>0</v>
      </c>
      <c r="L21" s="8">
        <f t="shared" si="6"/>
        <v>0</v>
      </c>
      <c r="M21" s="8">
        <f>SUM(H21:L21)</f>
        <v>2</v>
      </c>
      <c r="N21" s="1"/>
      <c r="O21" s="1"/>
    </row>
    <row r="22" spans="1:15">
      <c r="A22" s="7">
        <v>1800</v>
      </c>
      <c r="B22" s="8">
        <v>0</v>
      </c>
      <c r="C22" s="8">
        <v>10</v>
      </c>
      <c r="D22" s="8">
        <v>14</v>
      </c>
      <c r="E22" s="8">
        <v>0</v>
      </c>
      <c r="F22" s="8">
        <v>0</v>
      </c>
      <c r="G22" s="8">
        <f>SUM(B22:F22)</f>
        <v>24</v>
      </c>
      <c r="H22" s="8">
        <f>IF(B22&gt;0, 1, 0)</f>
        <v>0</v>
      </c>
      <c r="I22" s="8">
        <f t="shared" si="6"/>
        <v>1</v>
      </c>
      <c r="J22" s="8">
        <f t="shared" si="6"/>
        <v>1</v>
      </c>
      <c r="K22" s="8">
        <f t="shared" si="6"/>
        <v>0</v>
      </c>
      <c r="L22" s="8">
        <f t="shared" si="6"/>
        <v>0</v>
      </c>
      <c r="M22" s="8">
        <f>SUM(H22:L22)</f>
        <v>2</v>
      </c>
      <c r="N22" s="1"/>
      <c r="O22" s="1"/>
    </row>
    <row r="23" spans="1:15">
      <c r="A23" s="7">
        <v>1900</v>
      </c>
      <c r="B23" s="8">
        <v>0</v>
      </c>
      <c r="C23" s="26">
        <v>72</v>
      </c>
      <c r="D23" s="26">
        <v>14</v>
      </c>
      <c r="E23" s="26">
        <v>72</v>
      </c>
      <c r="F23" s="8">
        <v>0</v>
      </c>
      <c r="G23" s="8">
        <f>SUM(B23:F23)</f>
        <v>158</v>
      </c>
      <c r="H23" s="8">
        <f>IF(B23&gt;0, 1, 0)</f>
        <v>0</v>
      </c>
      <c r="I23" s="8">
        <f t="shared" si="6"/>
        <v>1</v>
      </c>
      <c r="J23" s="8">
        <f t="shared" si="6"/>
        <v>1</v>
      </c>
      <c r="K23" s="8">
        <f t="shared" si="6"/>
        <v>1</v>
      </c>
      <c r="L23" s="8">
        <f t="shared" si="6"/>
        <v>0</v>
      </c>
      <c r="M23" s="8">
        <f>SUM(H23:L23)</f>
        <v>3</v>
      </c>
      <c r="N23" s="1"/>
      <c r="O23" s="1"/>
    </row>
    <row r="24" spans="1:15">
      <c r="A24" s="7">
        <v>2000</v>
      </c>
      <c r="B24" s="8">
        <v>0</v>
      </c>
      <c r="C24" s="26">
        <v>72</v>
      </c>
      <c r="D24" s="26">
        <v>14</v>
      </c>
      <c r="E24" s="26">
        <v>72</v>
      </c>
      <c r="F24" s="8">
        <v>0</v>
      </c>
      <c r="G24" s="8">
        <f>SUM(B24:F24)</f>
        <v>158</v>
      </c>
      <c r="H24" s="8">
        <f>IF(B24&gt;0, 1, 0)</f>
        <v>0</v>
      </c>
      <c r="I24" s="8">
        <f t="shared" si="6"/>
        <v>1</v>
      </c>
      <c r="J24" s="8">
        <f t="shared" si="6"/>
        <v>1</v>
      </c>
      <c r="K24" s="8">
        <f t="shared" si="6"/>
        <v>1</v>
      </c>
      <c r="L24" s="8">
        <f t="shared" si="6"/>
        <v>0</v>
      </c>
      <c r="M24" s="8">
        <f>SUM(H24:L24)</f>
        <v>3</v>
      </c>
      <c r="N24" s="7" t="s">
        <v>32</v>
      </c>
      <c r="O24" s="22">
        <f>M14/20</f>
        <v>0.2</v>
      </c>
    </row>
    <row r="25" spans="1:15">
      <c r="A25" s="7">
        <v>2100</v>
      </c>
      <c r="B25" s="8">
        <v>0</v>
      </c>
      <c r="C25" s="26">
        <v>72</v>
      </c>
      <c r="D25" s="26">
        <v>0</v>
      </c>
      <c r="E25" s="26">
        <v>72</v>
      </c>
      <c r="F25" s="8">
        <v>0</v>
      </c>
      <c r="G25" s="8">
        <f>SUM(B25:F25)</f>
        <v>144</v>
      </c>
      <c r="H25" s="8">
        <f>IF(B25&gt;0, 1, 0)</f>
        <v>0</v>
      </c>
      <c r="I25" s="8">
        <f t="shared" si="6"/>
        <v>1</v>
      </c>
      <c r="J25" s="8">
        <f t="shared" si="6"/>
        <v>0</v>
      </c>
      <c r="K25" s="8">
        <f t="shared" si="6"/>
        <v>1</v>
      </c>
      <c r="L25" s="8">
        <f t="shared" si="6"/>
        <v>0</v>
      </c>
      <c r="M25" s="8">
        <f>SUM(H25:L25)</f>
        <v>2</v>
      </c>
      <c r="N25" s="7" t="s">
        <v>33</v>
      </c>
      <c r="O25" s="22">
        <f>M20/25</f>
        <v>0.84</v>
      </c>
    </row>
    <row r="26" spans="1:15">
      <c r="A26" s="9" t="s">
        <v>15</v>
      </c>
      <c r="B26" s="10">
        <f t="shared" ref="B26:G26" si="7">SUM(B21:B25)</f>
        <v>0</v>
      </c>
      <c r="C26" s="10">
        <f t="shared" si="7"/>
        <v>236</v>
      </c>
      <c r="D26" s="10">
        <f t="shared" si="7"/>
        <v>56</v>
      </c>
      <c r="E26" s="10">
        <f t="shared" si="7"/>
        <v>216</v>
      </c>
      <c r="F26" s="10">
        <f t="shared" si="7"/>
        <v>0</v>
      </c>
      <c r="G26" s="10">
        <f t="shared" si="7"/>
        <v>508</v>
      </c>
      <c r="H26" s="10">
        <f t="shared" ref="H26:M26" si="8">SUM(H21:H25)</f>
        <v>0</v>
      </c>
      <c r="I26" s="10">
        <f t="shared" si="8"/>
        <v>5</v>
      </c>
      <c r="J26" s="10">
        <f t="shared" si="8"/>
        <v>4</v>
      </c>
      <c r="K26" s="10">
        <f t="shared" si="8"/>
        <v>3</v>
      </c>
      <c r="L26" s="10">
        <f t="shared" si="8"/>
        <v>0</v>
      </c>
      <c r="M26" s="10">
        <f t="shared" si="8"/>
        <v>12</v>
      </c>
      <c r="N26" s="7" t="s">
        <v>34</v>
      </c>
      <c r="O26" s="22">
        <f>(M14+M20)/45</f>
        <v>0.55555555555555558</v>
      </c>
    </row>
    <row r="27" spans="1:15" ht="15" thickBot="1">
      <c r="A27" s="11" t="s">
        <v>16</v>
      </c>
      <c r="B27" s="12">
        <f t="shared" ref="B27:M27" si="9">B14+B20+B26</f>
        <v>75</v>
      </c>
      <c r="C27" s="12">
        <f t="shared" si="9"/>
        <v>341</v>
      </c>
      <c r="D27" s="12">
        <f t="shared" si="9"/>
        <v>146</v>
      </c>
      <c r="E27" s="12">
        <f t="shared" si="9"/>
        <v>301</v>
      </c>
      <c r="F27" s="12">
        <f t="shared" si="9"/>
        <v>117</v>
      </c>
      <c r="G27" s="12">
        <f t="shared" si="9"/>
        <v>980</v>
      </c>
      <c r="H27" s="12">
        <f t="shared" si="9"/>
        <v>4</v>
      </c>
      <c r="I27" s="12">
        <f t="shared" si="9"/>
        <v>11</v>
      </c>
      <c r="J27" s="12">
        <f t="shared" si="9"/>
        <v>9</v>
      </c>
      <c r="K27" s="12">
        <f t="shared" si="9"/>
        <v>8</v>
      </c>
      <c r="L27" s="12">
        <f t="shared" si="9"/>
        <v>5</v>
      </c>
      <c r="M27" s="12">
        <f t="shared" si="9"/>
        <v>37</v>
      </c>
      <c r="N27" s="7" t="s">
        <v>35</v>
      </c>
      <c r="O27" s="22">
        <f>M27/70</f>
        <v>0.52857142857142858</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1.7222222222222223</v>
      </c>
      <c r="D30" s="17">
        <f>G20/C7</f>
        <v>11.388888888888889</v>
      </c>
      <c r="E30" s="17">
        <f>(G20+G14)/C7</f>
        <v>13.111111111111111</v>
      </c>
      <c r="F30" s="17">
        <f>G27/C7</f>
        <v>27.222222222222221</v>
      </c>
      <c r="G30" s="1"/>
    </row>
    <row r="31" spans="1:15">
      <c r="A31" s="1"/>
      <c r="B31" s="16" t="s">
        <v>23</v>
      </c>
      <c r="C31" s="18">
        <f>C30/20</f>
        <v>8.611111111111111E-2</v>
      </c>
      <c r="D31" s="18">
        <f>D30/25</f>
        <v>0.45555555555555555</v>
      </c>
      <c r="E31" s="18">
        <f>E30/45</f>
        <v>0.29135802469135802</v>
      </c>
      <c r="F31" s="18">
        <f>F30/70</f>
        <v>0.3888888888888889</v>
      </c>
      <c r="G31" s="1"/>
    </row>
    <row r="32" spans="1:15">
      <c r="A32" s="1"/>
      <c r="B32" s="16" t="s">
        <v>24</v>
      </c>
      <c r="C32" s="18">
        <f>C30/14</f>
        <v>0.12301587301587302</v>
      </c>
      <c r="D32" s="18">
        <f>D30/18</f>
        <v>0.63271604938271608</v>
      </c>
      <c r="E32" s="18">
        <f>E30/32</f>
        <v>0.40972222222222221</v>
      </c>
      <c r="F32" s="18">
        <f>F30/38</f>
        <v>0.71637426900584789</v>
      </c>
      <c r="G32" s="1"/>
    </row>
    <row r="33" spans="1:7">
      <c r="A33" s="1"/>
      <c r="B33" s="16" t="s">
        <v>25</v>
      </c>
      <c r="C33" s="18">
        <f>O24</f>
        <v>0.2</v>
      </c>
      <c r="D33" s="18">
        <f>O25</f>
        <v>0.84</v>
      </c>
      <c r="E33" s="18">
        <f>O26</f>
        <v>0.55555555555555558</v>
      </c>
      <c r="F33" s="18">
        <f>O27</f>
        <v>0.52857142857142858</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C17" sqref="C17"/>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347</v>
      </c>
      <c r="D6" s="1"/>
      <c r="E6" s="1"/>
      <c r="F6" s="1"/>
      <c r="G6" s="1"/>
    </row>
    <row r="7" spans="1:15">
      <c r="A7" s="3" t="s">
        <v>5</v>
      </c>
      <c r="B7" s="3"/>
      <c r="C7" s="4">
        <v>25</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0</v>
      </c>
      <c r="D10" s="8">
        <v>0</v>
      </c>
      <c r="E10" s="8">
        <v>0</v>
      </c>
      <c r="F10" s="8">
        <v>0</v>
      </c>
      <c r="G10" s="8">
        <f>SUM(B10:F10)</f>
        <v>0</v>
      </c>
      <c r="H10" s="8">
        <f t="shared" ref="H10:L13" si="0">IF(B10&gt;0, 1, 0)</f>
        <v>0</v>
      </c>
      <c r="I10" s="8">
        <f t="shared" si="0"/>
        <v>0</v>
      </c>
      <c r="J10" s="8">
        <f t="shared" si="0"/>
        <v>0</v>
      </c>
      <c r="K10" s="8">
        <f t="shared" si="0"/>
        <v>0</v>
      </c>
      <c r="L10" s="8">
        <f t="shared" si="0"/>
        <v>0</v>
      </c>
      <c r="M10" s="8">
        <f>SUM(H10:L10)</f>
        <v>0</v>
      </c>
      <c r="N10" s="1"/>
      <c r="O10" s="1"/>
    </row>
    <row r="11" spans="1:15">
      <c r="A11" s="7">
        <v>900</v>
      </c>
      <c r="B11" s="8">
        <v>10</v>
      </c>
      <c r="C11" s="8">
        <v>0</v>
      </c>
      <c r="D11" s="8">
        <v>10</v>
      </c>
      <c r="E11" s="8">
        <v>0</v>
      </c>
      <c r="F11" s="8">
        <v>0</v>
      </c>
      <c r="G11" s="8">
        <f>SUM(B11:F11)</f>
        <v>20</v>
      </c>
      <c r="H11" s="8">
        <f t="shared" si="0"/>
        <v>1</v>
      </c>
      <c r="I11" s="8">
        <f t="shared" si="0"/>
        <v>0</v>
      </c>
      <c r="J11" s="8">
        <f t="shared" si="0"/>
        <v>1</v>
      </c>
      <c r="K11" s="8">
        <f t="shared" si="0"/>
        <v>0</v>
      </c>
      <c r="L11" s="8">
        <f t="shared" si="0"/>
        <v>0</v>
      </c>
      <c r="M11" s="8">
        <f>SUM(H11:L11)</f>
        <v>2</v>
      </c>
      <c r="N11" s="1"/>
      <c r="O11" s="1"/>
    </row>
    <row r="12" spans="1:15">
      <c r="A12" s="7">
        <v>1000</v>
      </c>
      <c r="B12" s="8">
        <v>19</v>
      </c>
      <c r="C12" s="8">
        <v>13</v>
      </c>
      <c r="D12" s="8">
        <v>19</v>
      </c>
      <c r="E12" s="8">
        <v>13</v>
      </c>
      <c r="F12" s="8">
        <v>19</v>
      </c>
      <c r="G12" s="8">
        <f>SUM(B12:F12)</f>
        <v>83</v>
      </c>
      <c r="H12" s="8">
        <f t="shared" si="0"/>
        <v>1</v>
      </c>
      <c r="I12" s="8">
        <f t="shared" si="0"/>
        <v>1</v>
      </c>
      <c r="J12" s="8">
        <f t="shared" si="0"/>
        <v>1</v>
      </c>
      <c r="K12" s="8">
        <f t="shared" si="0"/>
        <v>1</v>
      </c>
      <c r="L12" s="8">
        <f t="shared" si="0"/>
        <v>1</v>
      </c>
      <c r="M12" s="8">
        <f>SUM(H12:L12)</f>
        <v>5</v>
      </c>
      <c r="N12" s="1"/>
      <c r="O12" s="1"/>
    </row>
    <row r="13" spans="1:15">
      <c r="A13" s="7">
        <v>1100</v>
      </c>
      <c r="B13" s="8">
        <v>19</v>
      </c>
      <c r="C13" s="8">
        <v>25</v>
      </c>
      <c r="D13" s="8">
        <v>19</v>
      </c>
      <c r="E13" s="8">
        <v>25</v>
      </c>
      <c r="F13" s="8">
        <v>19</v>
      </c>
      <c r="G13" s="8">
        <f>SUM(B13:F13)</f>
        <v>107</v>
      </c>
      <c r="H13" s="8">
        <f t="shared" si="0"/>
        <v>1</v>
      </c>
      <c r="I13" s="8">
        <f t="shared" si="0"/>
        <v>1</v>
      </c>
      <c r="J13" s="8">
        <f t="shared" si="0"/>
        <v>1</v>
      </c>
      <c r="K13" s="8">
        <f t="shared" si="0"/>
        <v>1</v>
      </c>
      <c r="L13" s="8">
        <f t="shared" si="0"/>
        <v>1</v>
      </c>
      <c r="M13" s="8">
        <f>SUM(H13:L13)</f>
        <v>5</v>
      </c>
      <c r="N13" s="1"/>
      <c r="O13" s="1"/>
    </row>
    <row r="14" spans="1:15">
      <c r="A14" s="9" t="s">
        <v>13</v>
      </c>
      <c r="B14" s="10">
        <f t="shared" ref="B14:G14" si="1">SUM(B10:B13)</f>
        <v>48</v>
      </c>
      <c r="C14" s="10">
        <f t="shared" si="1"/>
        <v>38</v>
      </c>
      <c r="D14" s="10">
        <f t="shared" si="1"/>
        <v>48</v>
      </c>
      <c r="E14" s="10">
        <f>SUM(E10:E13)</f>
        <v>38</v>
      </c>
      <c r="F14" s="10">
        <f t="shared" si="1"/>
        <v>38</v>
      </c>
      <c r="G14" s="10">
        <f t="shared" si="1"/>
        <v>210</v>
      </c>
      <c r="H14" s="10">
        <f t="shared" ref="H14:M14" si="2">SUM(H10:H13)</f>
        <v>3</v>
      </c>
      <c r="I14" s="10">
        <f t="shared" si="2"/>
        <v>2</v>
      </c>
      <c r="J14" s="10">
        <f t="shared" si="2"/>
        <v>3</v>
      </c>
      <c r="K14" s="10">
        <f t="shared" si="2"/>
        <v>2</v>
      </c>
      <c r="L14" s="10">
        <f t="shared" si="2"/>
        <v>2</v>
      </c>
      <c r="M14" s="10">
        <f t="shared" si="2"/>
        <v>12</v>
      </c>
      <c r="N14" s="1"/>
      <c r="O14" s="1"/>
    </row>
    <row r="15" spans="1:15">
      <c r="A15" s="7">
        <v>1200</v>
      </c>
      <c r="B15" s="8">
        <v>13</v>
      </c>
      <c r="C15" s="8">
        <v>25</v>
      </c>
      <c r="D15" s="8">
        <v>13</v>
      </c>
      <c r="E15" s="8">
        <v>25</v>
      </c>
      <c r="F15" s="8">
        <v>0</v>
      </c>
      <c r="G15" s="8">
        <f>SUM(B15:F15)</f>
        <v>76</v>
      </c>
      <c r="H15" s="8">
        <f>IF(B15&gt;0, 1, 0)</f>
        <v>1</v>
      </c>
      <c r="I15" s="8">
        <f t="shared" ref="I15:L19" si="3">IF(C15&gt;0, 1, 0)</f>
        <v>1</v>
      </c>
      <c r="J15" s="8">
        <f t="shared" si="3"/>
        <v>1</v>
      </c>
      <c r="K15" s="8">
        <f t="shared" si="3"/>
        <v>1</v>
      </c>
      <c r="L15" s="8">
        <f t="shared" si="3"/>
        <v>0</v>
      </c>
      <c r="M15" s="8">
        <f>SUM(H15:L15)</f>
        <v>4</v>
      </c>
      <c r="N15" s="1"/>
      <c r="O15" s="1"/>
    </row>
    <row r="16" spans="1:15">
      <c r="A16" s="7">
        <v>1300</v>
      </c>
      <c r="B16" s="8">
        <v>25</v>
      </c>
      <c r="C16" s="8">
        <v>0</v>
      </c>
      <c r="D16" s="8">
        <v>25</v>
      </c>
      <c r="E16" s="8">
        <v>0</v>
      </c>
      <c r="F16" s="8">
        <v>25</v>
      </c>
      <c r="G16" s="8">
        <f>SUM(B16:F16)</f>
        <v>75</v>
      </c>
      <c r="H16" s="8">
        <f>IF(B16&gt;0, 1, 0)</f>
        <v>1</v>
      </c>
      <c r="I16" s="8">
        <f t="shared" si="3"/>
        <v>0</v>
      </c>
      <c r="J16" s="8">
        <f t="shared" si="3"/>
        <v>1</v>
      </c>
      <c r="K16" s="8">
        <f t="shared" si="3"/>
        <v>0</v>
      </c>
      <c r="L16" s="8">
        <f t="shared" si="3"/>
        <v>1</v>
      </c>
      <c r="M16" s="8">
        <f>SUM(H16:L16)</f>
        <v>3</v>
      </c>
      <c r="N16" s="1"/>
      <c r="O16" s="1"/>
    </row>
    <row r="17" spans="1:15">
      <c r="A17" s="7">
        <v>1400</v>
      </c>
      <c r="B17" s="8">
        <v>7</v>
      </c>
      <c r="C17" s="8">
        <v>15</v>
      </c>
      <c r="D17" s="8">
        <v>7</v>
      </c>
      <c r="E17" s="8">
        <v>15</v>
      </c>
      <c r="F17" s="8">
        <v>0</v>
      </c>
      <c r="G17" s="8">
        <f>SUM(B17:F17)</f>
        <v>44</v>
      </c>
      <c r="H17" s="8">
        <f>IF(B17&gt;0, 1, 0)</f>
        <v>1</v>
      </c>
      <c r="I17" s="8">
        <f t="shared" si="3"/>
        <v>1</v>
      </c>
      <c r="J17" s="8">
        <f t="shared" si="3"/>
        <v>1</v>
      </c>
      <c r="K17" s="8">
        <f t="shared" si="3"/>
        <v>1</v>
      </c>
      <c r="L17" s="8">
        <f t="shared" si="3"/>
        <v>0</v>
      </c>
      <c r="M17" s="8">
        <f>SUM(H17:L17)</f>
        <v>4</v>
      </c>
      <c r="N17" s="1"/>
      <c r="O17" s="1"/>
    </row>
    <row r="18" spans="1:15">
      <c r="A18" s="7">
        <v>1500</v>
      </c>
      <c r="B18" s="8">
        <v>3</v>
      </c>
      <c r="C18" s="8">
        <v>15</v>
      </c>
      <c r="D18" s="8">
        <v>3</v>
      </c>
      <c r="E18" s="8">
        <v>15</v>
      </c>
      <c r="F18" s="8">
        <v>0</v>
      </c>
      <c r="G18" s="8">
        <f>SUM(B18:F18)</f>
        <v>36</v>
      </c>
      <c r="H18" s="8">
        <f>IF(B18&gt;0, 1, 0)</f>
        <v>1</v>
      </c>
      <c r="I18" s="8">
        <f t="shared" si="3"/>
        <v>1</v>
      </c>
      <c r="J18" s="8">
        <f t="shared" si="3"/>
        <v>1</v>
      </c>
      <c r="K18" s="8">
        <f t="shared" si="3"/>
        <v>1</v>
      </c>
      <c r="L18" s="8">
        <f t="shared" si="3"/>
        <v>0</v>
      </c>
      <c r="M18" s="8">
        <f>SUM(H18:L18)</f>
        <v>4</v>
      </c>
      <c r="N18" s="1"/>
      <c r="O18" s="1"/>
    </row>
    <row r="19" spans="1:15">
      <c r="A19" s="7">
        <v>1600</v>
      </c>
      <c r="B19" s="8">
        <v>3</v>
      </c>
      <c r="C19" s="8">
        <v>7</v>
      </c>
      <c r="D19" s="8">
        <v>3</v>
      </c>
      <c r="E19" s="8">
        <v>7</v>
      </c>
      <c r="F19" s="8">
        <v>0</v>
      </c>
      <c r="G19" s="8">
        <f>SUM(B19:F19)</f>
        <v>20</v>
      </c>
      <c r="H19" s="8">
        <f>IF(B19&gt;0, 1, 0)</f>
        <v>1</v>
      </c>
      <c r="I19" s="8">
        <f t="shared" si="3"/>
        <v>1</v>
      </c>
      <c r="J19" s="8">
        <f t="shared" si="3"/>
        <v>1</v>
      </c>
      <c r="K19" s="8">
        <f t="shared" si="3"/>
        <v>1</v>
      </c>
      <c r="L19" s="8">
        <f t="shared" si="3"/>
        <v>0</v>
      </c>
      <c r="M19" s="8">
        <f>SUM(H19:L19)</f>
        <v>4</v>
      </c>
      <c r="N19" s="1"/>
      <c r="O19" s="1"/>
    </row>
    <row r="20" spans="1:15">
      <c r="A20" s="9" t="s">
        <v>14</v>
      </c>
      <c r="B20" s="10">
        <f t="shared" ref="B20:G20" si="4">SUM(B15:B19)</f>
        <v>51</v>
      </c>
      <c r="C20" s="10">
        <f t="shared" si="4"/>
        <v>62</v>
      </c>
      <c r="D20" s="10">
        <f t="shared" si="4"/>
        <v>51</v>
      </c>
      <c r="E20" s="10">
        <f t="shared" si="4"/>
        <v>62</v>
      </c>
      <c r="F20" s="10">
        <f t="shared" si="4"/>
        <v>25</v>
      </c>
      <c r="G20" s="10">
        <f t="shared" si="4"/>
        <v>251</v>
      </c>
      <c r="H20" s="10">
        <f t="shared" ref="H20:M20" si="5">SUM(H15:H19)</f>
        <v>5</v>
      </c>
      <c r="I20" s="10">
        <f t="shared" si="5"/>
        <v>4</v>
      </c>
      <c r="J20" s="10">
        <f t="shared" si="5"/>
        <v>5</v>
      </c>
      <c r="K20" s="10">
        <f t="shared" si="5"/>
        <v>4</v>
      </c>
      <c r="L20" s="10">
        <f t="shared" si="5"/>
        <v>1</v>
      </c>
      <c r="M20" s="10">
        <f t="shared" si="5"/>
        <v>19</v>
      </c>
      <c r="N20" s="1"/>
      <c r="O20" s="1"/>
    </row>
    <row r="21" spans="1:15">
      <c r="A21" s="7">
        <v>1700</v>
      </c>
      <c r="B21" s="8">
        <v>0</v>
      </c>
      <c r="C21" s="8">
        <v>4</v>
      </c>
      <c r="D21" s="8">
        <v>0</v>
      </c>
      <c r="E21" s="8">
        <v>0</v>
      </c>
      <c r="F21" s="8">
        <v>0</v>
      </c>
      <c r="G21" s="8">
        <f>SUM(B21:F21)</f>
        <v>4</v>
      </c>
      <c r="H21" s="8">
        <f>IF(B21&gt;0, 1, 0)</f>
        <v>0</v>
      </c>
      <c r="I21" s="8">
        <f t="shared" ref="I21:L25" si="6">IF(C21&gt;0, 1, 0)</f>
        <v>1</v>
      </c>
      <c r="J21" s="8">
        <f t="shared" si="6"/>
        <v>0</v>
      </c>
      <c r="K21" s="8">
        <f t="shared" si="6"/>
        <v>0</v>
      </c>
      <c r="L21" s="8">
        <f t="shared" si="6"/>
        <v>0</v>
      </c>
      <c r="M21" s="8">
        <f>SUM(H21:L21)</f>
        <v>1</v>
      </c>
      <c r="N21" s="1"/>
      <c r="O21" s="1"/>
    </row>
    <row r="22" spans="1:15">
      <c r="A22" s="7">
        <v>1800</v>
      </c>
      <c r="B22" s="8">
        <v>0</v>
      </c>
      <c r="C22" s="8">
        <v>4</v>
      </c>
      <c r="D22" s="8">
        <v>19</v>
      </c>
      <c r="E22" s="8">
        <v>6</v>
      </c>
      <c r="F22" s="8">
        <v>0</v>
      </c>
      <c r="G22" s="8">
        <f>SUM(B22:F22)</f>
        <v>29</v>
      </c>
      <c r="H22" s="8">
        <f>IF(B22&gt;0, 1, 0)</f>
        <v>0</v>
      </c>
      <c r="I22" s="8">
        <f t="shared" si="6"/>
        <v>1</v>
      </c>
      <c r="J22" s="8">
        <f t="shared" si="6"/>
        <v>1</v>
      </c>
      <c r="K22" s="8">
        <f t="shared" si="6"/>
        <v>1</v>
      </c>
      <c r="L22" s="8">
        <f t="shared" si="6"/>
        <v>0</v>
      </c>
      <c r="M22" s="8">
        <f>SUM(H22:L22)</f>
        <v>3</v>
      </c>
      <c r="N22" s="1"/>
      <c r="O22" s="1"/>
    </row>
    <row r="23" spans="1:15">
      <c r="A23" s="7">
        <v>1900</v>
      </c>
      <c r="B23" s="8">
        <v>0</v>
      </c>
      <c r="C23" s="8">
        <v>0</v>
      </c>
      <c r="D23" s="8">
        <v>19</v>
      </c>
      <c r="E23" s="8">
        <v>6</v>
      </c>
      <c r="F23" s="8">
        <v>0</v>
      </c>
      <c r="G23" s="8">
        <f>SUM(B23:F23)</f>
        <v>25</v>
      </c>
      <c r="H23" s="8">
        <f>IF(B23&gt;0, 1, 0)</f>
        <v>0</v>
      </c>
      <c r="I23" s="8">
        <f t="shared" si="6"/>
        <v>0</v>
      </c>
      <c r="J23" s="8">
        <f t="shared" si="6"/>
        <v>1</v>
      </c>
      <c r="K23" s="8">
        <f t="shared" si="6"/>
        <v>1</v>
      </c>
      <c r="L23" s="8">
        <f t="shared" si="6"/>
        <v>0</v>
      </c>
      <c r="M23" s="8">
        <f>SUM(H23:L23)</f>
        <v>2</v>
      </c>
      <c r="N23" s="1"/>
      <c r="O23" s="1"/>
    </row>
    <row r="24" spans="1:15">
      <c r="A24" s="7">
        <v>2000</v>
      </c>
      <c r="B24" s="8">
        <v>0</v>
      </c>
      <c r="C24" s="8">
        <v>0</v>
      </c>
      <c r="D24" s="8">
        <v>19</v>
      </c>
      <c r="E24" s="8">
        <v>6</v>
      </c>
      <c r="F24" s="8">
        <v>0</v>
      </c>
      <c r="G24" s="8">
        <f>SUM(B24:F24)</f>
        <v>25</v>
      </c>
      <c r="H24" s="8">
        <f>IF(B24&gt;0, 1, 0)</f>
        <v>0</v>
      </c>
      <c r="I24" s="8">
        <f t="shared" si="6"/>
        <v>0</v>
      </c>
      <c r="J24" s="8">
        <f t="shared" si="6"/>
        <v>1</v>
      </c>
      <c r="K24" s="8">
        <f t="shared" si="6"/>
        <v>1</v>
      </c>
      <c r="L24" s="8">
        <f t="shared" si="6"/>
        <v>0</v>
      </c>
      <c r="M24" s="8">
        <f>SUM(H24:L24)</f>
        <v>2</v>
      </c>
      <c r="N24" s="7" t="s">
        <v>32</v>
      </c>
      <c r="O24" s="22">
        <f>M14/20</f>
        <v>0.6</v>
      </c>
    </row>
    <row r="25" spans="1:15">
      <c r="A25" s="7">
        <v>2100</v>
      </c>
      <c r="B25" s="8">
        <v>0</v>
      </c>
      <c r="C25" s="8">
        <v>0</v>
      </c>
      <c r="D25" s="8">
        <v>0</v>
      </c>
      <c r="E25" s="8">
        <v>0</v>
      </c>
      <c r="F25" s="8">
        <v>0</v>
      </c>
      <c r="G25" s="8">
        <f>SUM(B25:F25)</f>
        <v>0</v>
      </c>
      <c r="H25" s="8">
        <f>IF(B25&gt;0, 1, 0)</f>
        <v>0</v>
      </c>
      <c r="I25" s="8">
        <f t="shared" si="6"/>
        <v>0</v>
      </c>
      <c r="J25" s="8">
        <f t="shared" si="6"/>
        <v>0</v>
      </c>
      <c r="K25" s="8">
        <f t="shared" si="6"/>
        <v>0</v>
      </c>
      <c r="L25" s="8">
        <f t="shared" si="6"/>
        <v>0</v>
      </c>
      <c r="M25" s="8">
        <f>SUM(H25:L25)</f>
        <v>0</v>
      </c>
      <c r="N25" s="7" t="s">
        <v>33</v>
      </c>
      <c r="O25" s="22">
        <f>M20/25</f>
        <v>0.76</v>
      </c>
    </row>
    <row r="26" spans="1:15">
      <c r="A26" s="9" t="s">
        <v>15</v>
      </c>
      <c r="B26" s="10">
        <f t="shared" ref="B26:G26" si="7">SUM(B21:B25)</f>
        <v>0</v>
      </c>
      <c r="C26" s="10">
        <f t="shared" si="7"/>
        <v>8</v>
      </c>
      <c r="D26" s="10">
        <f t="shared" si="7"/>
        <v>57</v>
      </c>
      <c r="E26" s="10">
        <f t="shared" si="7"/>
        <v>18</v>
      </c>
      <c r="F26" s="10">
        <f t="shared" si="7"/>
        <v>0</v>
      </c>
      <c r="G26" s="10">
        <f t="shared" si="7"/>
        <v>83</v>
      </c>
      <c r="H26" s="10">
        <f t="shared" ref="H26:M26" si="8">SUM(H21:H25)</f>
        <v>0</v>
      </c>
      <c r="I26" s="10">
        <f t="shared" si="8"/>
        <v>2</v>
      </c>
      <c r="J26" s="10">
        <f t="shared" si="8"/>
        <v>3</v>
      </c>
      <c r="K26" s="10">
        <f t="shared" si="8"/>
        <v>3</v>
      </c>
      <c r="L26" s="10">
        <f t="shared" si="8"/>
        <v>0</v>
      </c>
      <c r="M26" s="10">
        <f t="shared" si="8"/>
        <v>8</v>
      </c>
      <c r="N26" s="7" t="s">
        <v>34</v>
      </c>
      <c r="O26" s="22">
        <f>(M14+M20)/45</f>
        <v>0.68888888888888888</v>
      </c>
    </row>
    <row r="27" spans="1:15" ht="15" thickBot="1">
      <c r="A27" s="11" t="s">
        <v>16</v>
      </c>
      <c r="B27" s="12">
        <f t="shared" ref="B27:M27" si="9">B14+B20+B26</f>
        <v>99</v>
      </c>
      <c r="C27" s="12">
        <f t="shared" si="9"/>
        <v>108</v>
      </c>
      <c r="D27" s="12">
        <f t="shared" si="9"/>
        <v>156</v>
      </c>
      <c r="E27" s="12">
        <f t="shared" si="9"/>
        <v>118</v>
      </c>
      <c r="F27" s="12">
        <f t="shared" si="9"/>
        <v>63</v>
      </c>
      <c r="G27" s="12">
        <f t="shared" si="9"/>
        <v>544</v>
      </c>
      <c r="H27" s="12">
        <f t="shared" si="9"/>
        <v>8</v>
      </c>
      <c r="I27" s="12">
        <f t="shared" si="9"/>
        <v>8</v>
      </c>
      <c r="J27" s="12">
        <f t="shared" si="9"/>
        <v>11</v>
      </c>
      <c r="K27" s="12">
        <f t="shared" si="9"/>
        <v>9</v>
      </c>
      <c r="L27" s="12">
        <f t="shared" si="9"/>
        <v>3</v>
      </c>
      <c r="M27" s="12">
        <f t="shared" si="9"/>
        <v>39</v>
      </c>
      <c r="N27" s="7" t="s">
        <v>35</v>
      </c>
      <c r="O27" s="22">
        <f>M27/70</f>
        <v>0.55714285714285716</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8.4</v>
      </c>
      <c r="D30" s="17">
        <f>G20/C7</f>
        <v>10.039999999999999</v>
      </c>
      <c r="E30" s="17">
        <f>(G20+G14)/C7</f>
        <v>18.440000000000001</v>
      </c>
      <c r="F30" s="17">
        <f>G27/C7</f>
        <v>21.76</v>
      </c>
      <c r="G30" s="1"/>
    </row>
    <row r="31" spans="1:15">
      <c r="A31" s="1"/>
      <c r="B31" s="16" t="s">
        <v>23</v>
      </c>
      <c r="C31" s="18">
        <f>C30/20</f>
        <v>0.42000000000000004</v>
      </c>
      <c r="D31" s="18">
        <f>D30/25</f>
        <v>0.40159999999999996</v>
      </c>
      <c r="E31" s="18">
        <f>E30/45</f>
        <v>0.4097777777777778</v>
      </c>
      <c r="F31" s="18">
        <f>F30/70</f>
        <v>0.31085714285714289</v>
      </c>
      <c r="G31" s="1"/>
    </row>
    <row r="32" spans="1:15">
      <c r="A32" s="1"/>
      <c r="B32" s="16" t="s">
        <v>24</v>
      </c>
      <c r="C32" s="18">
        <f>C30/14</f>
        <v>0.6</v>
      </c>
      <c r="D32" s="18">
        <f>D30/18</f>
        <v>0.55777777777777771</v>
      </c>
      <c r="E32" s="18">
        <f>E30/32</f>
        <v>0.57625000000000004</v>
      </c>
      <c r="F32" s="18">
        <f>F30/38</f>
        <v>0.57263157894736849</v>
      </c>
      <c r="G32" s="1"/>
    </row>
    <row r="33" spans="1:7">
      <c r="A33" s="1"/>
      <c r="B33" s="16" t="s">
        <v>25</v>
      </c>
      <c r="C33" s="18">
        <f>O24</f>
        <v>0.6</v>
      </c>
      <c r="D33" s="18">
        <f>O25</f>
        <v>0.76</v>
      </c>
      <c r="E33" s="18">
        <f>O26</f>
        <v>0.68888888888888888</v>
      </c>
      <c r="F33" s="18">
        <f>O27</f>
        <v>0.55714285714285716</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topLeftCell="A2" workbookViewId="0">
      <selection activeCell="H9" sqref="H9:O27"/>
    </sheetView>
  </sheetViews>
  <sheetFormatPr baseColWidth="10" defaultColWidth="8.83203125" defaultRowHeight="14" x14ac:dyDescent="0"/>
  <cols>
    <col min="7" max="7" width="8.5" customWidth="1"/>
    <col min="8" max="8" width="0.1640625" hidden="1" customWidth="1"/>
    <col min="9"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352</v>
      </c>
      <c r="D6" s="1"/>
      <c r="E6" s="1"/>
      <c r="F6" s="1"/>
      <c r="G6" s="1"/>
    </row>
    <row r="7" spans="1:15">
      <c r="A7" s="3" t="s">
        <v>5</v>
      </c>
      <c r="B7" s="3"/>
      <c r="C7" s="4">
        <v>30</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0</v>
      </c>
      <c r="D10" s="8">
        <v>0</v>
      </c>
      <c r="E10" s="8">
        <v>0</v>
      </c>
      <c r="F10" s="8">
        <v>0</v>
      </c>
      <c r="G10" s="8">
        <f>SUM(B10:F10)</f>
        <v>0</v>
      </c>
      <c r="H10" s="8">
        <f t="shared" ref="H10:L13" si="0">IF(B10&gt;0, 1, 0)</f>
        <v>0</v>
      </c>
      <c r="I10" s="8">
        <f t="shared" si="0"/>
        <v>0</v>
      </c>
      <c r="J10" s="8">
        <f t="shared" si="0"/>
        <v>0</v>
      </c>
      <c r="K10" s="8">
        <f t="shared" si="0"/>
        <v>0</v>
      </c>
      <c r="L10" s="8">
        <f t="shared" si="0"/>
        <v>0</v>
      </c>
      <c r="M10" s="8">
        <f>SUM(H10:L10)</f>
        <v>0</v>
      </c>
      <c r="N10" s="1"/>
      <c r="O10" s="1"/>
    </row>
    <row r="11" spans="1:15">
      <c r="A11" s="7">
        <v>900</v>
      </c>
      <c r="B11" s="8">
        <v>8</v>
      </c>
      <c r="C11" s="8">
        <v>0</v>
      </c>
      <c r="D11" s="8">
        <v>8</v>
      </c>
      <c r="E11" s="8">
        <v>0</v>
      </c>
      <c r="F11" s="8">
        <v>8</v>
      </c>
      <c r="G11" s="8">
        <f>SUM(B11:F11)</f>
        <v>24</v>
      </c>
      <c r="H11" s="8">
        <f t="shared" si="0"/>
        <v>1</v>
      </c>
      <c r="I11" s="8">
        <f t="shared" si="0"/>
        <v>0</v>
      </c>
      <c r="J11" s="8">
        <f t="shared" si="0"/>
        <v>1</v>
      </c>
      <c r="K11" s="8">
        <f t="shared" si="0"/>
        <v>0</v>
      </c>
      <c r="L11" s="8">
        <f t="shared" si="0"/>
        <v>1</v>
      </c>
      <c r="M11" s="8">
        <f>SUM(H11:L11)</f>
        <v>3</v>
      </c>
      <c r="N11" s="1"/>
      <c r="O11" s="1"/>
    </row>
    <row r="12" spans="1:15">
      <c r="A12" s="7">
        <v>1000</v>
      </c>
      <c r="B12" s="8">
        <v>27</v>
      </c>
      <c r="C12" s="8">
        <v>26</v>
      </c>
      <c r="D12" s="8">
        <v>27</v>
      </c>
      <c r="E12" s="8">
        <v>26</v>
      </c>
      <c r="F12" s="8">
        <v>27</v>
      </c>
      <c r="G12" s="8">
        <f>SUM(B12:F12)</f>
        <v>133</v>
      </c>
      <c r="H12" s="8">
        <f t="shared" si="0"/>
        <v>1</v>
      </c>
      <c r="I12" s="8">
        <f t="shared" si="0"/>
        <v>1</v>
      </c>
      <c r="J12" s="8">
        <f t="shared" si="0"/>
        <v>1</v>
      </c>
      <c r="K12" s="8">
        <f t="shared" si="0"/>
        <v>1</v>
      </c>
      <c r="L12" s="8">
        <f t="shared" si="0"/>
        <v>1</v>
      </c>
      <c r="M12" s="8">
        <f>SUM(H12:L12)</f>
        <v>5</v>
      </c>
      <c r="N12" s="1"/>
      <c r="O12" s="1"/>
    </row>
    <row r="13" spans="1:15">
      <c r="A13" s="7">
        <v>1100</v>
      </c>
      <c r="B13" s="8">
        <v>27</v>
      </c>
      <c r="C13" s="8">
        <v>15</v>
      </c>
      <c r="D13" s="8">
        <v>27</v>
      </c>
      <c r="E13" s="8">
        <v>15</v>
      </c>
      <c r="F13" s="8">
        <v>27</v>
      </c>
      <c r="G13" s="8">
        <f>SUM(B13:F13)</f>
        <v>111</v>
      </c>
      <c r="H13" s="8">
        <f t="shared" si="0"/>
        <v>1</v>
      </c>
      <c r="I13" s="8">
        <f t="shared" si="0"/>
        <v>1</v>
      </c>
      <c r="J13" s="8">
        <f t="shared" si="0"/>
        <v>1</v>
      </c>
      <c r="K13" s="8">
        <f t="shared" si="0"/>
        <v>1</v>
      </c>
      <c r="L13" s="8">
        <f t="shared" si="0"/>
        <v>1</v>
      </c>
      <c r="M13" s="8">
        <f>SUM(H13:L13)</f>
        <v>5</v>
      </c>
      <c r="N13" s="1"/>
      <c r="O13" s="1"/>
    </row>
    <row r="14" spans="1:15">
      <c r="A14" s="9" t="s">
        <v>13</v>
      </c>
      <c r="B14" s="10">
        <f t="shared" ref="B14:G14" si="1">SUM(B10:B13)</f>
        <v>62</v>
      </c>
      <c r="C14" s="10">
        <f t="shared" si="1"/>
        <v>41</v>
      </c>
      <c r="D14" s="10">
        <f t="shared" si="1"/>
        <v>62</v>
      </c>
      <c r="E14" s="10">
        <f>SUM(E10:E13)</f>
        <v>41</v>
      </c>
      <c r="F14" s="10">
        <f t="shared" si="1"/>
        <v>62</v>
      </c>
      <c r="G14" s="10">
        <f t="shared" si="1"/>
        <v>268</v>
      </c>
      <c r="H14" s="10">
        <f t="shared" ref="H14:M14" si="2">SUM(H10:H13)</f>
        <v>3</v>
      </c>
      <c r="I14" s="10">
        <f t="shared" si="2"/>
        <v>2</v>
      </c>
      <c r="J14" s="10">
        <f t="shared" si="2"/>
        <v>3</v>
      </c>
      <c r="K14" s="10">
        <f t="shared" si="2"/>
        <v>2</v>
      </c>
      <c r="L14" s="10">
        <f t="shared" si="2"/>
        <v>3</v>
      </c>
      <c r="M14" s="10">
        <f t="shared" si="2"/>
        <v>13</v>
      </c>
      <c r="N14" s="1"/>
      <c r="O14" s="1"/>
    </row>
    <row r="15" spans="1:15">
      <c r="A15" s="7">
        <v>1200</v>
      </c>
      <c r="B15" s="8">
        <v>9</v>
      </c>
      <c r="C15" s="8">
        <v>15</v>
      </c>
      <c r="D15" s="8">
        <v>9</v>
      </c>
      <c r="E15" s="8">
        <v>15</v>
      </c>
      <c r="F15" s="8">
        <v>9</v>
      </c>
      <c r="G15" s="8">
        <f>SUM(B15:F15)</f>
        <v>57</v>
      </c>
      <c r="H15" s="8">
        <f>IF(B15&gt;0, 1, 0)</f>
        <v>1</v>
      </c>
      <c r="I15" s="8">
        <f t="shared" ref="I15:L19" si="3">IF(C15&gt;0, 1, 0)</f>
        <v>1</v>
      </c>
      <c r="J15" s="8">
        <f t="shared" si="3"/>
        <v>1</v>
      </c>
      <c r="K15" s="8">
        <f t="shared" si="3"/>
        <v>1</v>
      </c>
      <c r="L15" s="8">
        <f t="shared" si="3"/>
        <v>1</v>
      </c>
      <c r="M15" s="8">
        <f>SUM(H15:L15)</f>
        <v>5</v>
      </c>
      <c r="N15" s="1"/>
      <c r="O15" s="1"/>
    </row>
    <row r="16" spans="1:15">
      <c r="A16" s="7">
        <v>1300</v>
      </c>
      <c r="B16" s="8">
        <v>20</v>
      </c>
      <c r="C16" s="8">
        <v>0</v>
      </c>
      <c r="D16" s="8">
        <v>20</v>
      </c>
      <c r="E16" s="8">
        <v>0</v>
      </c>
      <c r="F16" s="8">
        <v>20</v>
      </c>
      <c r="G16" s="8">
        <f>SUM(B16:F16)</f>
        <v>60</v>
      </c>
      <c r="H16" s="8">
        <f>IF(B16&gt;0, 1, 0)</f>
        <v>1</v>
      </c>
      <c r="I16" s="8">
        <f t="shared" si="3"/>
        <v>0</v>
      </c>
      <c r="J16" s="8">
        <f t="shared" si="3"/>
        <v>1</v>
      </c>
      <c r="K16" s="8">
        <f t="shared" si="3"/>
        <v>0</v>
      </c>
      <c r="L16" s="8">
        <f t="shared" si="3"/>
        <v>1</v>
      </c>
      <c r="M16" s="8">
        <f>SUM(H16:L16)</f>
        <v>3</v>
      </c>
      <c r="N16" s="1"/>
      <c r="O16" s="1"/>
    </row>
    <row r="17" spans="1:15">
      <c r="A17" s="7">
        <v>1400</v>
      </c>
      <c r="B17" s="8">
        <v>12</v>
      </c>
      <c r="C17" s="8">
        <v>3</v>
      </c>
      <c r="D17" s="8">
        <v>12</v>
      </c>
      <c r="E17" s="8">
        <v>20</v>
      </c>
      <c r="F17" s="8">
        <v>13</v>
      </c>
      <c r="G17" s="8">
        <f>SUM(B17:F17)</f>
        <v>60</v>
      </c>
      <c r="H17" s="8">
        <f>IF(B17&gt;0, 1, 0)</f>
        <v>1</v>
      </c>
      <c r="I17" s="8">
        <f t="shared" si="3"/>
        <v>1</v>
      </c>
      <c r="J17" s="8">
        <f t="shared" si="3"/>
        <v>1</v>
      </c>
      <c r="K17" s="8">
        <f t="shared" si="3"/>
        <v>1</v>
      </c>
      <c r="L17" s="8">
        <f t="shared" si="3"/>
        <v>1</v>
      </c>
      <c r="M17" s="8">
        <f>SUM(H17:L17)</f>
        <v>5</v>
      </c>
      <c r="N17" s="1"/>
      <c r="O17" s="1"/>
    </row>
    <row r="18" spans="1:15">
      <c r="A18" s="7">
        <v>1500</v>
      </c>
      <c r="B18" s="8">
        <v>12</v>
      </c>
      <c r="C18" s="8">
        <v>0</v>
      </c>
      <c r="D18" s="8">
        <v>12</v>
      </c>
      <c r="E18" s="8">
        <v>20</v>
      </c>
      <c r="F18" s="8">
        <v>0</v>
      </c>
      <c r="G18" s="8">
        <f>SUM(B18:F18)</f>
        <v>44</v>
      </c>
      <c r="H18" s="8">
        <f>IF(B18&gt;0, 1, 0)</f>
        <v>1</v>
      </c>
      <c r="I18" s="8">
        <f t="shared" si="3"/>
        <v>0</v>
      </c>
      <c r="J18" s="8">
        <f t="shared" si="3"/>
        <v>1</v>
      </c>
      <c r="K18" s="8">
        <f t="shared" si="3"/>
        <v>1</v>
      </c>
      <c r="L18" s="8">
        <f t="shared" si="3"/>
        <v>0</v>
      </c>
      <c r="M18" s="8">
        <f>SUM(H18:L18)</f>
        <v>3</v>
      </c>
      <c r="N18" s="1"/>
      <c r="O18" s="1"/>
    </row>
    <row r="19" spans="1:15">
      <c r="A19" s="7">
        <v>1600</v>
      </c>
      <c r="B19" s="8">
        <v>0</v>
      </c>
      <c r="C19" s="8">
        <v>0</v>
      </c>
      <c r="D19" s="8">
        <v>0</v>
      </c>
      <c r="E19" s="8">
        <v>20</v>
      </c>
      <c r="F19" s="8">
        <v>0</v>
      </c>
      <c r="G19" s="8">
        <f>SUM(B19:F19)</f>
        <v>20</v>
      </c>
      <c r="H19" s="8">
        <f>IF(B19&gt;0, 1, 0)</f>
        <v>0</v>
      </c>
      <c r="I19" s="8">
        <f t="shared" si="3"/>
        <v>0</v>
      </c>
      <c r="J19" s="8">
        <f t="shared" si="3"/>
        <v>0</v>
      </c>
      <c r="K19" s="8">
        <f t="shared" si="3"/>
        <v>1</v>
      </c>
      <c r="L19" s="8">
        <f t="shared" si="3"/>
        <v>0</v>
      </c>
      <c r="M19" s="8">
        <f>SUM(H19:L19)</f>
        <v>1</v>
      </c>
      <c r="N19" s="1"/>
      <c r="O19" s="1"/>
    </row>
    <row r="20" spans="1:15">
      <c r="A20" s="9" t="s">
        <v>14</v>
      </c>
      <c r="B20" s="10">
        <f t="shared" ref="B20:G20" si="4">SUM(B15:B19)</f>
        <v>53</v>
      </c>
      <c r="C20" s="10">
        <f t="shared" si="4"/>
        <v>18</v>
      </c>
      <c r="D20" s="10">
        <f t="shared" si="4"/>
        <v>53</v>
      </c>
      <c r="E20" s="10">
        <f t="shared" si="4"/>
        <v>75</v>
      </c>
      <c r="F20" s="10">
        <f t="shared" si="4"/>
        <v>42</v>
      </c>
      <c r="G20" s="10">
        <f t="shared" si="4"/>
        <v>241</v>
      </c>
      <c r="H20" s="10">
        <f t="shared" ref="H20:M20" si="5">SUM(H15:H19)</f>
        <v>4</v>
      </c>
      <c r="I20" s="10">
        <f t="shared" si="5"/>
        <v>2</v>
      </c>
      <c r="J20" s="10">
        <f t="shared" si="5"/>
        <v>4</v>
      </c>
      <c r="K20" s="10">
        <f t="shared" si="5"/>
        <v>4</v>
      </c>
      <c r="L20" s="10">
        <f t="shared" si="5"/>
        <v>3</v>
      </c>
      <c r="M20" s="10">
        <f t="shared" si="5"/>
        <v>17</v>
      </c>
      <c r="N20" s="1"/>
      <c r="O20" s="1"/>
    </row>
    <row r="21" spans="1:15">
      <c r="A21" s="7">
        <v>1700</v>
      </c>
      <c r="B21" s="8">
        <v>6</v>
      </c>
      <c r="C21" s="8">
        <v>6</v>
      </c>
      <c r="D21" s="8">
        <v>6</v>
      </c>
      <c r="E21" s="8">
        <v>6</v>
      </c>
      <c r="F21" s="8">
        <v>0</v>
      </c>
      <c r="G21" s="8">
        <f>SUM(B21:F21)</f>
        <v>24</v>
      </c>
      <c r="H21" s="8">
        <f>IF(B21&gt;0, 1, 0)</f>
        <v>1</v>
      </c>
      <c r="I21" s="8">
        <f t="shared" ref="I21:L25" si="6">IF(C21&gt;0, 1, 0)</f>
        <v>1</v>
      </c>
      <c r="J21" s="8">
        <f t="shared" si="6"/>
        <v>1</v>
      </c>
      <c r="K21" s="8">
        <f t="shared" si="6"/>
        <v>1</v>
      </c>
      <c r="L21" s="8">
        <f t="shared" si="6"/>
        <v>0</v>
      </c>
      <c r="M21" s="8">
        <f>SUM(H21:L21)</f>
        <v>4</v>
      </c>
      <c r="N21" s="1"/>
      <c r="O21" s="1"/>
    </row>
    <row r="22" spans="1:15">
      <c r="A22" s="7">
        <v>1800</v>
      </c>
      <c r="B22" s="8">
        <v>6</v>
      </c>
      <c r="C22" s="8">
        <v>6</v>
      </c>
      <c r="D22" s="8">
        <v>6</v>
      </c>
      <c r="E22" s="8">
        <v>6</v>
      </c>
      <c r="F22" s="8">
        <v>0</v>
      </c>
      <c r="G22" s="8">
        <f>SUM(B22:F22)</f>
        <v>24</v>
      </c>
      <c r="H22" s="8">
        <f>IF(B22&gt;0, 1, 0)</f>
        <v>1</v>
      </c>
      <c r="I22" s="8">
        <f t="shared" si="6"/>
        <v>1</v>
      </c>
      <c r="J22" s="8">
        <f t="shared" si="6"/>
        <v>1</v>
      </c>
      <c r="K22" s="8">
        <f t="shared" si="6"/>
        <v>1</v>
      </c>
      <c r="L22" s="8">
        <f t="shared" si="6"/>
        <v>0</v>
      </c>
      <c r="M22" s="8">
        <f>SUM(H22:L22)</f>
        <v>4</v>
      </c>
      <c r="N22" s="1"/>
      <c r="O22" s="1"/>
    </row>
    <row r="23" spans="1:15">
      <c r="A23" s="7">
        <v>1900</v>
      </c>
      <c r="B23" s="8">
        <v>9</v>
      </c>
      <c r="C23" s="8">
        <v>0</v>
      </c>
      <c r="D23" s="8">
        <v>9</v>
      </c>
      <c r="E23" s="8">
        <v>0</v>
      </c>
      <c r="F23" s="8">
        <v>0</v>
      </c>
      <c r="G23" s="8">
        <f>SUM(B23:F23)</f>
        <v>18</v>
      </c>
      <c r="H23" s="8">
        <f>IF(B23&gt;0, 1, 0)</f>
        <v>1</v>
      </c>
      <c r="I23" s="8">
        <f t="shared" si="6"/>
        <v>0</v>
      </c>
      <c r="J23" s="8">
        <f t="shared" si="6"/>
        <v>1</v>
      </c>
      <c r="K23" s="8">
        <f t="shared" si="6"/>
        <v>0</v>
      </c>
      <c r="L23" s="8">
        <f t="shared" si="6"/>
        <v>0</v>
      </c>
      <c r="M23" s="8">
        <f>SUM(H23:L23)</f>
        <v>2</v>
      </c>
      <c r="N23" s="1"/>
      <c r="O23" s="1"/>
    </row>
    <row r="24" spans="1:15">
      <c r="A24" s="7">
        <v>2000</v>
      </c>
      <c r="B24" s="8">
        <v>9</v>
      </c>
      <c r="C24" s="8">
        <v>0</v>
      </c>
      <c r="D24" s="8">
        <v>9</v>
      </c>
      <c r="E24" s="8">
        <v>0</v>
      </c>
      <c r="F24" s="8">
        <v>0</v>
      </c>
      <c r="G24" s="8">
        <f>SUM(B24:F24)</f>
        <v>18</v>
      </c>
      <c r="H24" s="8">
        <f>IF(B24&gt;0, 1, 0)</f>
        <v>1</v>
      </c>
      <c r="I24" s="8">
        <f t="shared" si="6"/>
        <v>0</v>
      </c>
      <c r="J24" s="8">
        <f t="shared" si="6"/>
        <v>1</v>
      </c>
      <c r="K24" s="8">
        <f t="shared" si="6"/>
        <v>0</v>
      </c>
      <c r="L24" s="8">
        <f t="shared" si="6"/>
        <v>0</v>
      </c>
      <c r="M24" s="8">
        <f>SUM(H24:L24)</f>
        <v>2</v>
      </c>
      <c r="N24" s="7" t="s">
        <v>32</v>
      </c>
      <c r="O24" s="22">
        <f>M14/20</f>
        <v>0.65</v>
      </c>
    </row>
    <row r="25" spans="1:15">
      <c r="A25" s="7">
        <v>2100</v>
      </c>
      <c r="B25" s="8">
        <v>9</v>
      </c>
      <c r="C25" s="8">
        <v>0</v>
      </c>
      <c r="D25" s="8">
        <v>9</v>
      </c>
      <c r="E25" s="8">
        <v>0</v>
      </c>
      <c r="F25" s="8">
        <v>0</v>
      </c>
      <c r="G25" s="8">
        <f>SUM(B25:F25)</f>
        <v>18</v>
      </c>
      <c r="H25" s="8">
        <f>IF(B25&gt;0, 1, 0)</f>
        <v>1</v>
      </c>
      <c r="I25" s="8">
        <f t="shared" si="6"/>
        <v>0</v>
      </c>
      <c r="J25" s="8">
        <f t="shared" si="6"/>
        <v>1</v>
      </c>
      <c r="K25" s="8">
        <f t="shared" si="6"/>
        <v>0</v>
      </c>
      <c r="L25" s="8">
        <f t="shared" si="6"/>
        <v>0</v>
      </c>
      <c r="M25" s="8">
        <f>SUM(H25:L25)</f>
        <v>2</v>
      </c>
      <c r="N25" s="7" t="s">
        <v>33</v>
      </c>
      <c r="O25" s="22">
        <f>M20/25</f>
        <v>0.68</v>
      </c>
    </row>
    <row r="26" spans="1:15">
      <c r="A26" s="9" t="s">
        <v>15</v>
      </c>
      <c r="B26" s="10">
        <f t="shared" ref="B26:G26" si="7">SUM(B21:B25)</f>
        <v>39</v>
      </c>
      <c r="C26" s="10">
        <f t="shared" si="7"/>
        <v>12</v>
      </c>
      <c r="D26" s="10">
        <f t="shared" si="7"/>
        <v>39</v>
      </c>
      <c r="E26" s="10">
        <f t="shared" si="7"/>
        <v>12</v>
      </c>
      <c r="F26" s="10">
        <f t="shared" si="7"/>
        <v>0</v>
      </c>
      <c r="G26" s="10">
        <f t="shared" si="7"/>
        <v>102</v>
      </c>
      <c r="H26" s="10">
        <f t="shared" ref="H26:M26" si="8">SUM(H21:H25)</f>
        <v>5</v>
      </c>
      <c r="I26" s="10">
        <f t="shared" si="8"/>
        <v>2</v>
      </c>
      <c r="J26" s="10">
        <f t="shared" si="8"/>
        <v>5</v>
      </c>
      <c r="K26" s="10">
        <f t="shared" si="8"/>
        <v>2</v>
      </c>
      <c r="L26" s="10">
        <f t="shared" si="8"/>
        <v>0</v>
      </c>
      <c r="M26" s="10">
        <f t="shared" si="8"/>
        <v>14</v>
      </c>
      <c r="N26" s="7" t="s">
        <v>34</v>
      </c>
      <c r="O26" s="22">
        <f>(M14+M20)/45</f>
        <v>0.66666666666666663</v>
      </c>
    </row>
    <row r="27" spans="1:15" ht="15" thickBot="1">
      <c r="A27" s="11" t="s">
        <v>16</v>
      </c>
      <c r="B27" s="12">
        <f t="shared" ref="B27:M27" si="9">B14+B20+B26</f>
        <v>154</v>
      </c>
      <c r="C27" s="12">
        <f t="shared" si="9"/>
        <v>71</v>
      </c>
      <c r="D27" s="12">
        <f t="shared" si="9"/>
        <v>154</v>
      </c>
      <c r="E27" s="12">
        <f t="shared" si="9"/>
        <v>128</v>
      </c>
      <c r="F27" s="12">
        <f t="shared" si="9"/>
        <v>104</v>
      </c>
      <c r="G27" s="12">
        <f t="shared" si="9"/>
        <v>611</v>
      </c>
      <c r="H27" s="12">
        <f t="shared" si="9"/>
        <v>12</v>
      </c>
      <c r="I27" s="12">
        <f t="shared" si="9"/>
        <v>6</v>
      </c>
      <c r="J27" s="12">
        <f t="shared" si="9"/>
        <v>12</v>
      </c>
      <c r="K27" s="12">
        <f t="shared" si="9"/>
        <v>8</v>
      </c>
      <c r="L27" s="12">
        <f t="shared" si="9"/>
        <v>6</v>
      </c>
      <c r="M27" s="12">
        <f t="shared" si="9"/>
        <v>44</v>
      </c>
      <c r="N27" s="7" t="s">
        <v>35</v>
      </c>
      <c r="O27" s="22">
        <f>M27/70</f>
        <v>0.62857142857142856</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8.9333333333333336</v>
      </c>
      <c r="D30" s="17">
        <f>G20/C7</f>
        <v>8.0333333333333332</v>
      </c>
      <c r="E30" s="17">
        <f>(G20+G14)/C7</f>
        <v>16.966666666666665</v>
      </c>
      <c r="F30" s="17">
        <f>G27/C7</f>
        <v>20.366666666666667</v>
      </c>
      <c r="G30" s="1"/>
    </row>
    <row r="31" spans="1:15">
      <c r="A31" s="1"/>
      <c r="B31" s="16" t="s">
        <v>23</v>
      </c>
      <c r="C31" s="18">
        <f>C30/20</f>
        <v>0.44666666666666666</v>
      </c>
      <c r="D31" s="18">
        <f>D30/25</f>
        <v>0.3213333333333333</v>
      </c>
      <c r="E31" s="18">
        <f>E30/45</f>
        <v>0.377037037037037</v>
      </c>
      <c r="F31" s="18">
        <f>F30/70</f>
        <v>0.29095238095238096</v>
      </c>
      <c r="G31" s="1"/>
    </row>
    <row r="32" spans="1:15">
      <c r="A32" s="1"/>
      <c r="B32" s="16" t="s">
        <v>24</v>
      </c>
      <c r="C32" s="18">
        <f>C30/14</f>
        <v>0.63809523809523816</v>
      </c>
      <c r="D32" s="18">
        <f>D30/18</f>
        <v>0.4462962962962963</v>
      </c>
      <c r="E32" s="18">
        <f>E30/32</f>
        <v>0.53020833333333328</v>
      </c>
      <c r="F32" s="18">
        <f>F30/38</f>
        <v>0.53596491228070176</v>
      </c>
      <c r="G32" s="1"/>
    </row>
    <row r="33" spans="1:7">
      <c r="A33" s="1"/>
      <c r="B33" s="16" t="s">
        <v>25</v>
      </c>
      <c r="C33" s="18">
        <f>O24</f>
        <v>0.65</v>
      </c>
      <c r="D33" s="18">
        <f>O25</f>
        <v>0.68</v>
      </c>
      <c r="E33" s="18">
        <f>O26</f>
        <v>0.66666666666666663</v>
      </c>
      <c r="F33" s="18">
        <f>O27</f>
        <v>0.62857142857142856</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workbookViewId="0">
      <selection activeCell="C18" sqref="C18:E18"/>
    </sheetView>
  </sheetViews>
  <sheetFormatPr baseColWidth="10" defaultColWidth="8.83203125" defaultRowHeight="14" x14ac:dyDescent="0"/>
  <cols>
    <col min="7" max="7" width="8.6640625" customWidth="1"/>
    <col min="8" max="15" width="8.83203125" hidden="1" customWidth="1"/>
  </cols>
  <sheetData>
    <row r="1" spans="1:15">
      <c r="A1" s="1" t="s">
        <v>0</v>
      </c>
      <c r="B1" s="1"/>
      <c r="C1" s="1"/>
      <c r="D1" s="1"/>
      <c r="E1" s="1"/>
      <c r="F1" s="1"/>
      <c r="G1" s="1"/>
    </row>
    <row r="2" spans="1:15">
      <c r="A2" s="1" t="s">
        <v>1</v>
      </c>
      <c r="B2" s="1"/>
      <c r="C2" s="1"/>
      <c r="D2" s="1"/>
      <c r="E2" s="1"/>
      <c r="F2" s="1"/>
      <c r="G2" s="1"/>
    </row>
    <row r="3" spans="1:15">
      <c r="A3" s="1" t="s">
        <v>2</v>
      </c>
      <c r="B3" s="1"/>
      <c r="C3" s="1"/>
      <c r="D3" s="1"/>
      <c r="E3" s="1"/>
      <c r="F3" s="1"/>
      <c r="G3" s="1"/>
    </row>
    <row r="4" spans="1:15">
      <c r="A4" s="2" t="s">
        <v>30</v>
      </c>
      <c r="B4" s="1"/>
      <c r="C4" s="1"/>
      <c r="D4" s="1"/>
      <c r="E4" s="1"/>
      <c r="F4" s="1"/>
      <c r="G4" s="1"/>
    </row>
    <row r="5" spans="1:15">
      <c r="A5" s="1"/>
      <c r="B5" s="1"/>
      <c r="C5" s="1"/>
      <c r="D5" s="1"/>
      <c r="E5" s="1"/>
      <c r="F5" s="1"/>
      <c r="G5" s="1"/>
    </row>
    <row r="6" spans="1:15">
      <c r="A6" s="3" t="s">
        <v>31</v>
      </c>
      <c r="B6" s="20" t="s">
        <v>4</v>
      </c>
      <c r="C6" s="4">
        <v>354</v>
      </c>
      <c r="D6" s="1"/>
      <c r="E6" s="1"/>
      <c r="F6" s="1"/>
      <c r="G6" s="1"/>
    </row>
    <row r="7" spans="1:15">
      <c r="A7" s="3" t="s">
        <v>5</v>
      </c>
      <c r="B7" s="3"/>
      <c r="C7" s="4">
        <v>30</v>
      </c>
      <c r="D7" s="1"/>
      <c r="E7" s="1"/>
      <c r="F7" s="1"/>
      <c r="G7" s="1"/>
    </row>
    <row r="8" spans="1:15">
      <c r="A8" s="1"/>
      <c r="B8" s="1"/>
      <c r="C8" s="1"/>
      <c r="D8" s="1"/>
      <c r="E8" s="1"/>
      <c r="F8" s="1"/>
      <c r="G8" s="1"/>
    </row>
    <row r="9" spans="1:15">
      <c r="A9" s="5" t="s">
        <v>6</v>
      </c>
      <c r="B9" s="6" t="s">
        <v>7</v>
      </c>
      <c r="C9" s="6" t="s">
        <v>8</v>
      </c>
      <c r="D9" s="6" t="s">
        <v>9</v>
      </c>
      <c r="E9" s="6" t="s">
        <v>10</v>
      </c>
      <c r="F9" s="6" t="s">
        <v>11</v>
      </c>
      <c r="G9" s="6" t="s">
        <v>12</v>
      </c>
      <c r="H9" s="6" t="s">
        <v>7</v>
      </c>
      <c r="I9" s="6" t="s">
        <v>8</v>
      </c>
      <c r="J9" s="6" t="s">
        <v>9</v>
      </c>
      <c r="K9" s="6" t="s">
        <v>10</v>
      </c>
      <c r="L9" s="6" t="s">
        <v>11</v>
      </c>
      <c r="M9" s="6" t="s">
        <v>12</v>
      </c>
      <c r="N9" s="1"/>
      <c r="O9" s="1"/>
    </row>
    <row r="10" spans="1:15">
      <c r="A10" s="7">
        <v>800</v>
      </c>
      <c r="B10" s="8">
        <v>0</v>
      </c>
      <c r="C10" s="8">
        <v>0</v>
      </c>
      <c r="D10" s="8">
        <v>0</v>
      </c>
      <c r="E10" s="8">
        <v>0</v>
      </c>
      <c r="F10" s="8">
        <v>0</v>
      </c>
      <c r="G10" s="8">
        <f>SUM(B10:F10)</f>
        <v>0</v>
      </c>
      <c r="H10" s="8">
        <f t="shared" ref="H10:L13" si="0">IF(B10&gt;0, 1, 0)</f>
        <v>0</v>
      </c>
      <c r="I10" s="8">
        <f t="shared" si="0"/>
        <v>0</v>
      </c>
      <c r="J10" s="8">
        <f t="shared" si="0"/>
        <v>0</v>
      </c>
      <c r="K10" s="8">
        <f t="shared" si="0"/>
        <v>0</v>
      </c>
      <c r="L10" s="8">
        <f t="shared" si="0"/>
        <v>0</v>
      </c>
      <c r="M10" s="8">
        <f>SUM(H10:L10)</f>
        <v>0</v>
      </c>
      <c r="N10" s="1"/>
      <c r="O10" s="1"/>
    </row>
    <row r="11" spans="1:15">
      <c r="A11" s="7">
        <v>900</v>
      </c>
      <c r="B11" s="8">
        <v>4</v>
      </c>
      <c r="C11" s="8">
        <v>0</v>
      </c>
      <c r="D11" s="8">
        <v>4</v>
      </c>
      <c r="E11" s="8">
        <v>0</v>
      </c>
      <c r="F11" s="8">
        <v>4</v>
      </c>
      <c r="G11" s="8">
        <f>SUM(B11:F11)</f>
        <v>12</v>
      </c>
      <c r="H11" s="8">
        <f t="shared" si="0"/>
        <v>1</v>
      </c>
      <c r="I11" s="8">
        <f t="shared" si="0"/>
        <v>0</v>
      </c>
      <c r="J11" s="8">
        <f t="shared" si="0"/>
        <v>1</v>
      </c>
      <c r="K11" s="8">
        <f t="shared" si="0"/>
        <v>0</v>
      </c>
      <c r="L11" s="8">
        <f t="shared" si="0"/>
        <v>1</v>
      </c>
      <c r="M11" s="8">
        <f>SUM(H11:L11)</f>
        <v>3</v>
      </c>
      <c r="N11" s="1"/>
      <c r="O11" s="1"/>
    </row>
    <row r="12" spans="1:15">
      <c r="A12" s="7">
        <v>1000</v>
      </c>
      <c r="B12" s="8">
        <v>18</v>
      </c>
      <c r="C12" s="8">
        <v>12</v>
      </c>
      <c r="D12" s="8">
        <v>18</v>
      </c>
      <c r="E12" s="8">
        <v>12</v>
      </c>
      <c r="F12" s="8">
        <v>18</v>
      </c>
      <c r="G12" s="8">
        <f>SUM(B12:F12)</f>
        <v>78</v>
      </c>
      <c r="H12" s="8">
        <f t="shared" si="0"/>
        <v>1</v>
      </c>
      <c r="I12" s="8">
        <f t="shared" si="0"/>
        <v>1</v>
      </c>
      <c r="J12" s="8">
        <f t="shared" si="0"/>
        <v>1</v>
      </c>
      <c r="K12" s="8">
        <f t="shared" si="0"/>
        <v>1</v>
      </c>
      <c r="L12" s="8">
        <f t="shared" si="0"/>
        <v>1</v>
      </c>
      <c r="M12" s="8">
        <f>SUM(H12:L12)</f>
        <v>5</v>
      </c>
      <c r="N12" s="1"/>
      <c r="O12" s="1"/>
    </row>
    <row r="13" spans="1:15">
      <c r="A13" s="7">
        <v>1100</v>
      </c>
      <c r="B13" s="8">
        <v>18</v>
      </c>
      <c r="C13" s="8">
        <v>12</v>
      </c>
      <c r="D13" s="8">
        <v>18</v>
      </c>
      <c r="E13" s="8">
        <v>12</v>
      </c>
      <c r="F13" s="8">
        <v>18</v>
      </c>
      <c r="G13" s="8">
        <f>SUM(B13:F13)</f>
        <v>78</v>
      </c>
      <c r="H13" s="8">
        <f t="shared" si="0"/>
        <v>1</v>
      </c>
      <c r="I13" s="8">
        <f t="shared" si="0"/>
        <v>1</v>
      </c>
      <c r="J13" s="8">
        <f t="shared" si="0"/>
        <v>1</v>
      </c>
      <c r="K13" s="8">
        <f t="shared" si="0"/>
        <v>1</v>
      </c>
      <c r="L13" s="8">
        <f t="shared" si="0"/>
        <v>1</v>
      </c>
      <c r="M13" s="8">
        <f>SUM(H13:L13)</f>
        <v>5</v>
      </c>
      <c r="N13" s="1"/>
      <c r="O13" s="1"/>
    </row>
    <row r="14" spans="1:15">
      <c r="A14" s="9" t="s">
        <v>13</v>
      </c>
      <c r="B14" s="10">
        <f t="shared" ref="B14:G14" si="1">SUM(B10:B13)</f>
        <v>40</v>
      </c>
      <c r="C14" s="10">
        <f t="shared" si="1"/>
        <v>24</v>
      </c>
      <c r="D14" s="10">
        <f t="shared" si="1"/>
        <v>40</v>
      </c>
      <c r="E14" s="10">
        <f>SUM(E10:E13)</f>
        <v>24</v>
      </c>
      <c r="F14" s="10">
        <f t="shared" si="1"/>
        <v>40</v>
      </c>
      <c r="G14" s="10">
        <f t="shared" si="1"/>
        <v>168</v>
      </c>
      <c r="H14" s="10">
        <f t="shared" ref="H14:M14" si="2">SUM(H10:H13)</f>
        <v>3</v>
      </c>
      <c r="I14" s="10">
        <f t="shared" si="2"/>
        <v>2</v>
      </c>
      <c r="J14" s="10">
        <f t="shared" si="2"/>
        <v>3</v>
      </c>
      <c r="K14" s="10">
        <f t="shared" si="2"/>
        <v>2</v>
      </c>
      <c r="L14" s="10">
        <f t="shared" si="2"/>
        <v>3</v>
      </c>
      <c r="M14" s="10">
        <f t="shared" si="2"/>
        <v>13</v>
      </c>
      <c r="N14" s="1"/>
      <c r="O14" s="1"/>
    </row>
    <row r="15" spans="1:15">
      <c r="A15" s="7">
        <v>1200</v>
      </c>
      <c r="B15" s="8">
        <v>13</v>
      </c>
      <c r="C15" s="8">
        <v>12</v>
      </c>
      <c r="D15" s="8">
        <v>13</v>
      </c>
      <c r="E15" s="8">
        <v>12</v>
      </c>
      <c r="F15" s="8">
        <v>13</v>
      </c>
      <c r="G15" s="8">
        <f>SUM(B15:F15)</f>
        <v>63</v>
      </c>
      <c r="H15" s="8">
        <f>IF(B15&gt;0, 1, 0)</f>
        <v>1</v>
      </c>
      <c r="I15" s="8">
        <f t="shared" ref="I15:L19" si="3">IF(C15&gt;0, 1, 0)</f>
        <v>1</v>
      </c>
      <c r="J15" s="8">
        <f t="shared" si="3"/>
        <v>1</v>
      </c>
      <c r="K15" s="8">
        <f t="shared" si="3"/>
        <v>1</v>
      </c>
      <c r="L15" s="8">
        <f t="shared" si="3"/>
        <v>1</v>
      </c>
      <c r="M15" s="8">
        <f>SUM(H15:L15)</f>
        <v>5</v>
      </c>
      <c r="N15" s="1"/>
      <c r="O15" s="1"/>
    </row>
    <row r="16" spans="1:15">
      <c r="A16" s="7">
        <v>1300</v>
      </c>
      <c r="B16" s="8">
        <v>13</v>
      </c>
      <c r="C16" s="8">
        <v>0</v>
      </c>
      <c r="D16" s="8">
        <v>13</v>
      </c>
      <c r="E16" s="8">
        <v>0</v>
      </c>
      <c r="F16" s="8">
        <v>13</v>
      </c>
      <c r="G16" s="8">
        <f>SUM(B16:F16)</f>
        <v>39</v>
      </c>
      <c r="H16" s="8">
        <f>IF(B16&gt;0, 1, 0)</f>
        <v>1</v>
      </c>
      <c r="I16" s="8">
        <f t="shared" si="3"/>
        <v>0</v>
      </c>
      <c r="J16" s="8">
        <f t="shared" si="3"/>
        <v>1</v>
      </c>
      <c r="K16" s="8">
        <f t="shared" si="3"/>
        <v>0</v>
      </c>
      <c r="L16" s="8">
        <f t="shared" si="3"/>
        <v>1</v>
      </c>
      <c r="M16" s="8">
        <f>SUM(H16:L16)</f>
        <v>3</v>
      </c>
      <c r="N16" s="1"/>
      <c r="O16" s="1"/>
    </row>
    <row r="17" spans="1:15">
      <c r="A17" s="7">
        <v>1400</v>
      </c>
      <c r="B17" s="8">
        <v>9</v>
      </c>
      <c r="C17" s="8">
        <v>26</v>
      </c>
      <c r="D17" s="8">
        <v>8</v>
      </c>
      <c r="E17" s="8">
        <v>26</v>
      </c>
      <c r="F17" s="8">
        <v>0</v>
      </c>
      <c r="G17" s="8">
        <f>SUM(B17:F17)</f>
        <v>69</v>
      </c>
      <c r="H17" s="8">
        <f>IF(B17&gt;0, 1, 0)</f>
        <v>1</v>
      </c>
      <c r="I17" s="8">
        <f t="shared" si="3"/>
        <v>1</v>
      </c>
      <c r="J17" s="8">
        <f t="shared" si="3"/>
        <v>1</v>
      </c>
      <c r="K17" s="8">
        <f t="shared" si="3"/>
        <v>1</v>
      </c>
      <c r="L17" s="8">
        <f t="shared" si="3"/>
        <v>0</v>
      </c>
      <c r="M17" s="8">
        <f>SUM(H17:L17)</f>
        <v>4</v>
      </c>
      <c r="N17" s="1"/>
      <c r="O17" s="1"/>
    </row>
    <row r="18" spans="1:15">
      <c r="A18" s="7">
        <v>1500</v>
      </c>
      <c r="B18" s="8">
        <v>9</v>
      </c>
      <c r="C18" s="26">
        <v>26</v>
      </c>
      <c r="D18" s="26">
        <v>8</v>
      </c>
      <c r="E18" s="26">
        <v>26</v>
      </c>
      <c r="F18" s="8">
        <v>0</v>
      </c>
      <c r="G18" s="8">
        <f>SUM(B18:F18)</f>
        <v>69</v>
      </c>
      <c r="H18" s="8">
        <f>IF(B18&gt;0, 1, 0)</f>
        <v>1</v>
      </c>
      <c r="I18" s="8">
        <f t="shared" si="3"/>
        <v>1</v>
      </c>
      <c r="J18" s="8">
        <f t="shared" si="3"/>
        <v>1</v>
      </c>
      <c r="K18" s="8">
        <f t="shared" si="3"/>
        <v>1</v>
      </c>
      <c r="L18" s="8">
        <f t="shared" si="3"/>
        <v>0</v>
      </c>
      <c r="M18" s="8">
        <f>SUM(H18:L18)</f>
        <v>4</v>
      </c>
      <c r="N18" s="1"/>
      <c r="O18" s="1"/>
    </row>
    <row r="19" spans="1:15">
      <c r="A19" s="7">
        <v>1600</v>
      </c>
      <c r="B19" s="8">
        <v>9</v>
      </c>
      <c r="C19" s="8">
        <v>15</v>
      </c>
      <c r="D19" s="8">
        <v>8</v>
      </c>
      <c r="E19" s="8">
        <v>15</v>
      </c>
      <c r="F19" s="8">
        <v>0</v>
      </c>
      <c r="G19" s="8">
        <f>SUM(B19:F19)</f>
        <v>47</v>
      </c>
      <c r="H19" s="8">
        <f>IF(B19&gt;0, 1, 0)</f>
        <v>1</v>
      </c>
      <c r="I19" s="8">
        <f t="shared" si="3"/>
        <v>1</v>
      </c>
      <c r="J19" s="8">
        <f t="shared" si="3"/>
        <v>1</v>
      </c>
      <c r="K19" s="8">
        <f t="shared" si="3"/>
        <v>1</v>
      </c>
      <c r="L19" s="8">
        <f t="shared" si="3"/>
        <v>0</v>
      </c>
      <c r="M19" s="8">
        <f>SUM(H19:L19)</f>
        <v>4</v>
      </c>
      <c r="N19" s="1"/>
      <c r="O19" s="1"/>
    </row>
    <row r="20" spans="1:15">
      <c r="A20" s="9" t="s">
        <v>14</v>
      </c>
      <c r="B20" s="10">
        <f t="shared" ref="B20:G20" si="4">SUM(B15:B19)</f>
        <v>53</v>
      </c>
      <c r="C20" s="10">
        <f t="shared" si="4"/>
        <v>79</v>
      </c>
      <c r="D20" s="10">
        <f t="shared" si="4"/>
        <v>50</v>
      </c>
      <c r="E20" s="10">
        <f t="shared" si="4"/>
        <v>79</v>
      </c>
      <c r="F20" s="10">
        <f t="shared" si="4"/>
        <v>26</v>
      </c>
      <c r="G20" s="10">
        <f t="shared" si="4"/>
        <v>287</v>
      </c>
      <c r="H20" s="10">
        <f t="shared" ref="H20:M20" si="5">SUM(H15:H19)</f>
        <v>5</v>
      </c>
      <c r="I20" s="10">
        <f t="shared" si="5"/>
        <v>4</v>
      </c>
      <c r="J20" s="10">
        <f t="shared" si="5"/>
        <v>5</v>
      </c>
      <c r="K20" s="10">
        <f t="shared" si="5"/>
        <v>4</v>
      </c>
      <c r="L20" s="10">
        <f t="shared" si="5"/>
        <v>2</v>
      </c>
      <c r="M20" s="10">
        <f t="shared" si="5"/>
        <v>20</v>
      </c>
      <c r="N20" s="1"/>
      <c r="O20" s="1"/>
    </row>
    <row r="21" spans="1:15">
      <c r="A21" s="7">
        <v>1700</v>
      </c>
      <c r="B21" s="8">
        <v>0</v>
      </c>
      <c r="C21" s="8">
        <v>5</v>
      </c>
      <c r="D21" s="8">
        <v>0</v>
      </c>
      <c r="E21" s="8">
        <v>5</v>
      </c>
      <c r="F21" s="8">
        <v>0</v>
      </c>
      <c r="G21" s="8">
        <f>SUM(B21:F21)</f>
        <v>10</v>
      </c>
      <c r="H21" s="8">
        <f>IF(B21&gt;0, 1, 0)</f>
        <v>0</v>
      </c>
      <c r="I21" s="8">
        <f t="shared" ref="I21:L25" si="6">IF(C21&gt;0, 1, 0)</f>
        <v>1</v>
      </c>
      <c r="J21" s="8">
        <f t="shared" si="6"/>
        <v>0</v>
      </c>
      <c r="K21" s="8">
        <f t="shared" si="6"/>
        <v>1</v>
      </c>
      <c r="L21" s="8">
        <f t="shared" si="6"/>
        <v>0</v>
      </c>
      <c r="M21" s="8">
        <f>SUM(H21:L21)</f>
        <v>2</v>
      </c>
      <c r="N21" s="1"/>
      <c r="O21" s="1"/>
    </row>
    <row r="22" spans="1:15">
      <c r="A22" s="7">
        <v>1800</v>
      </c>
      <c r="B22" s="8">
        <v>0</v>
      </c>
      <c r="C22" s="8">
        <v>5</v>
      </c>
      <c r="D22" s="8">
        <v>14</v>
      </c>
      <c r="E22" s="8">
        <v>5</v>
      </c>
      <c r="F22" s="8">
        <v>0</v>
      </c>
      <c r="G22" s="8">
        <f>SUM(B22:F22)</f>
        <v>24</v>
      </c>
      <c r="H22" s="8">
        <f>IF(B22&gt;0, 1, 0)</f>
        <v>0</v>
      </c>
      <c r="I22" s="8">
        <f t="shared" si="6"/>
        <v>1</v>
      </c>
      <c r="J22" s="8">
        <f t="shared" si="6"/>
        <v>1</v>
      </c>
      <c r="K22" s="8">
        <f t="shared" si="6"/>
        <v>1</v>
      </c>
      <c r="L22" s="8">
        <f t="shared" si="6"/>
        <v>0</v>
      </c>
      <c r="M22" s="8">
        <f>SUM(H22:L22)</f>
        <v>3</v>
      </c>
      <c r="N22" s="1"/>
      <c r="O22" s="1"/>
    </row>
    <row r="23" spans="1:15">
      <c r="A23" s="7">
        <v>1900</v>
      </c>
      <c r="B23" s="8">
        <v>0</v>
      </c>
      <c r="C23" s="8">
        <v>0</v>
      </c>
      <c r="D23" s="8">
        <v>14</v>
      </c>
      <c r="E23" s="8">
        <v>0</v>
      </c>
      <c r="F23" s="8">
        <v>0</v>
      </c>
      <c r="G23" s="8">
        <f>SUM(B23:F23)</f>
        <v>14</v>
      </c>
      <c r="H23" s="8">
        <f>IF(B23&gt;0, 1, 0)</f>
        <v>0</v>
      </c>
      <c r="I23" s="8">
        <f t="shared" si="6"/>
        <v>0</v>
      </c>
      <c r="J23" s="8">
        <f t="shared" si="6"/>
        <v>1</v>
      </c>
      <c r="K23" s="8">
        <f t="shared" si="6"/>
        <v>0</v>
      </c>
      <c r="L23" s="8">
        <f t="shared" si="6"/>
        <v>0</v>
      </c>
      <c r="M23" s="8">
        <f>SUM(H23:L23)</f>
        <v>1</v>
      </c>
      <c r="N23" s="1"/>
      <c r="O23" s="1"/>
    </row>
    <row r="24" spans="1:15">
      <c r="A24" s="7">
        <v>2000</v>
      </c>
      <c r="B24" s="8">
        <v>0</v>
      </c>
      <c r="C24" s="8">
        <v>0</v>
      </c>
      <c r="D24" s="8">
        <v>14</v>
      </c>
      <c r="E24" s="8">
        <v>0</v>
      </c>
      <c r="F24" s="8">
        <v>0</v>
      </c>
      <c r="G24" s="8">
        <f>SUM(B24:F24)</f>
        <v>14</v>
      </c>
      <c r="H24" s="8">
        <f>IF(B24&gt;0, 1, 0)</f>
        <v>0</v>
      </c>
      <c r="I24" s="8">
        <f t="shared" si="6"/>
        <v>0</v>
      </c>
      <c r="J24" s="8">
        <f t="shared" si="6"/>
        <v>1</v>
      </c>
      <c r="K24" s="8">
        <f t="shared" si="6"/>
        <v>0</v>
      </c>
      <c r="L24" s="8">
        <f t="shared" si="6"/>
        <v>0</v>
      </c>
      <c r="M24" s="8">
        <f>SUM(H24:L24)</f>
        <v>1</v>
      </c>
      <c r="N24" s="7" t="s">
        <v>32</v>
      </c>
      <c r="O24" s="22">
        <f>M14/20</f>
        <v>0.65</v>
      </c>
    </row>
    <row r="25" spans="1:15">
      <c r="A25" s="7">
        <v>2100</v>
      </c>
      <c r="B25" s="8">
        <v>0</v>
      </c>
      <c r="C25" s="8">
        <v>0</v>
      </c>
      <c r="D25" s="8">
        <v>0</v>
      </c>
      <c r="E25" s="8">
        <v>0</v>
      </c>
      <c r="F25" s="8">
        <v>0</v>
      </c>
      <c r="G25" s="8">
        <f>SUM(B25:F25)</f>
        <v>0</v>
      </c>
      <c r="H25" s="8">
        <f>IF(B25&gt;0, 1, 0)</f>
        <v>0</v>
      </c>
      <c r="I25" s="8">
        <f t="shared" si="6"/>
        <v>0</v>
      </c>
      <c r="J25" s="8">
        <f t="shared" si="6"/>
        <v>0</v>
      </c>
      <c r="K25" s="8">
        <f t="shared" si="6"/>
        <v>0</v>
      </c>
      <c r="L25" s="8">
        <f t="shared" si="6"/>
        <v>0</v>
      </c>
      <c r="M25" s="8">
        <f>SUM(H25:L25)</f>
        <v>0</v>
      </c>
      <c r="N25" s="7" t="s">
        <v>33</v>
      </c>
      <c r="O25" s="22">
        <f>M20/25</f>
        <v>0.8</v>
      </c>
    </row>
    <row r="26" spans="1:15">
      <c r="A26" s="9" t="s">
        <v>15</v>
      </c>
      <c r="B26" s="10">
        <f t="shared" ref="B26:G26" si="7">SUM(B21:B25)</f>
        <v>0</v>
      </c>
      <c r="C26" s="10">
        <f t="shared" si="7"/>
        <v>10</v>
      </c>
      <c r="D26" s="10">
        <f t="shared" si="7"/>
        <v>42</v>
      </c>
      <c r="E26" s="10">
        <f t="shared" si="7"/>
        <v>10</v>
      </c>
      <c r="F26" s="10">
        <f t="shared" si="7"/>
        <v>0</v>
      </c>
      <c r="G26" s="10">
        <f t="shared" si="7"/>
        <v>62</v>
      </c>
      <c r="H26" s="10">
        <f t="shared" ref="H26:M26" si="8">SUM(H21:H25)</f>
        <v>0</v>
      </c>
      <c r="I26" s="10">
        <f t="shared" si="8"/>
        <v>2</v>
      </c>
      <c r="J26" s="10">
        <f t="shared" si="8"/>
        <v>3</v>
      </c>
      <c r="K26" s="10">
        <f t="shared" si="8"/>
        <v>2</v>
      </c>
      <c r="L26" s="10">
        <f t="shared" si="8"/>
        <v>0</v>
      </c>
      <c r="M26" s="10">
        <f t="shared" si="8"/>
        <v>7</v>
      </c>
      <c r="N26" s="7" t="s">
        <v>34</v>
      </c>
      <c r="O26" s="22">
        <f>(M14+M20)/45</f>
        <v>0.73333333333333328</v>
      </c>
    </row>
    <row r="27" spans="1:15" ht="15" thickBot="1">
      <c r="A27" s="11" t="s">
        <v>16</v>
      </c>
      <c r="B27" s="12">
        <f t="shared" ref="B27:M27" si="9">B14+B20+B26</f>
        <v>93</v>
      </c>
      <c r="C27" s="12">
        <f t="shared" si="9"/>
        <v>113</v>
      </c>
      <c r="D27" s="12">
        <f t="shared" si="9"/>
        <v>132</v>
      </c>
      <c r="E27" s="12">
        <f t="shared" si="9"/>
        <v>113</v>
      </c>
      <c r="F27" s="12">
        <f t="shared" si="9"/>
        <v>66</v>
      </c>
      <c r="G27" s="12">
        <f t="shared" si="9"/>
        <v>517</v>
      </c>
      <c r="H27" s="12">
        <f t="shared" si="9"/>
        <v>8</v>
      </c>
      <c r="I27" s="12">
        <f t="shared" si="9"/>
        <v>8</v>
      </c>
      <c r="J27" s="12">
        <f t="shared" si="9"/>
        <v>11</v>
      </c>
      <c r="K27" s="12">
        <f t="shared" si="9"/>
        <v>8</v>
      </c>
      <c r="L27" s="12">
        <f t="shared" si="9"/>
        <v>5</v>
      </c>
      <c r="M27" s="12">
        <f t="shared" si="9"/>
        <v>40</v>
      </c>
      <c r="N27" s="7" t="s">
        <v>35</v>
      </c>
      <c r="O27" s="22">
        <f>M27/70</f>
        <v>0.5714285714285714</v>
      </c>
    </row>
    <row r="28" spans="1:15" ht="15" thickTop="1">
      <c r="A28" s="1"/>
      <c r="B28" s="1"/>
      <c r="C28" s="1"/>
      <c r="D28" s="1"/>
      <c r="E28" s="1"/>
      <c r="F28" s="1"/>
      <c r="G28" s="1"/>
    </row>
    <row r="29" spans="1:15" ht="25">
      <c r="A29" s="1"/>
      <c r="B29" s="13" t="s">
        <v>17</v>
      </c>
      <c r="C29" s="14" t="s">
        <v>18</v>
      </c>
      <c r="D29" s="14" t="s">
        <v>19</v>
      </c>
      <c r="E29" s="15" t="s">
        <v>20</v>
      </c>
      <c r="F29" s="15" t="s">
        <v>21</v>
      </c>
      <c r="G29" s="1"/>
    </row>
    <row r="30" spans="1:15">
      <c r="A30" s="1"/>
      <c r="B30" s="16" t="s">
        <v>22</v>
      </c>
      <c r="C30" s="17">
        <f>G14/C7</f>
        <v>5.6</v>
      </c>
      <c r="D30" s="17">
        <f>G20/C7</f>
        <v>9.5666666666666664</v>
      </c>
      <c r="E30" s="17">
        <f>(G20+G14)/C7</f>
        <v>15.166666666666666</v>
      </c>
      <c r="F30" s="17">
        <f>G27/C7</f>
        <v>17.233333333333334</v>
      </c>
      <c r="G30" s="1"/>
    </row>
    <row r="31" spans="1:15">
      <c r="A31" s="1"/>
      <c r="B31" s="16" t="s">
        <v>23</v>
      </c>
      <c r="C31" s="18">
        <f>C30/20</f>
        <v>0.27999999999999997</v>
      </c>
      <c r="D31" s="18">
        <f>D30/25</f>
        <v>0.38266666666666665</v>
      </c>
      <c r="E31" s="18">
        <f>E30/45</f>
        <v>0.33703703703703702</v>
      </c>
      <c r="F31" s="18">
        <f>F30/70</f>
        <v>0.24619047619047621</v>
      </c>
      <c r="G31" s="1"/>
    </row>
    <row r="32" spans="1:15">
      <c r="A32" s="1"/>
      <c r="B32" s="16" t="s">
        <v>24</v>
      </c>
      <c r="C32" s="18">
        <f>C30/14</f>
        <v>0.39999999999999997</v>
      </c>
      <c r="D32" s="18">
        <f>D30/18</f>
        <v>0.53148148148148144</v>
      </c>
      <c r="E32" s="18">
        <f>E30/32</f>
        <v>0.47395833333333331</v>
      </c>
      <c r="F32" s="18">
        <f>F30/38</f>
        <v>0.45350877192982458</v>
      </c>
      <c r="G32" s="1"/>
    </row>
    <row r="33" spans="1:7">
      <c r="A33" s="1"/>
      <c r="B33" s="16" t="s">
        <v>25</v>
      </c>
      <c r="C33" s="18">
        <f>O24</f>
        <v>0.65</v>
      </c>
      <c r="D33" s="18">
        <f>O25</f>
        <v>0.8</v>
      </c>
      <c r="E33" s="18">
        <f>O26</f>
        <v>0.73333333333333328</v>
      </c>
      <c r="F33" s="18">
        <f>O27</f>
        <v>0.5714285714285714</v>
      </c>
      <c r="G33" s="1"/>
    </row>
    <row r="34" spans="1:7">
      <c r="A34" s="1"/>
      <c r="B34" s="1"/>
      <c r="C34" s="1"/>
      <c r="D34" s="1"/>
      <c r="E34" s="1"/>
      <c r="F34" s="1"/>
      <c r="G34" s="1"/>
    </row>
    <row r="35" spans="1:7">
      <c r="A35" s="19" t="s">
        <v>22</v>
      </c>
      <c r="B35" s="25" t="s">
        <v>26</v>
      </c>
      <c r="C35" s="25"/>
      <c r="D35" s="25"/>
      <c r="E35" s="25"/>
      <c r="F35" s="25"/>
      <c r="G35" s="25"/>
    </row>
    <row r="36" spans="1:7">
      <c r="A36" s="19" t="s">
        <v>23</v>
      </c>
      <c r="B36" s="25" t="s">
        <v>27</v>
      </c>
      <c r="C36" s="25"/>
      <c r="D36" s="25"/>
      <c r="E36" s="25"/>
      <c r="F36" s="25"/>
      <c r="G36" s="25"/>
    </row>
    <row r="37" spans="1:7">
      <c r="A37" s="19" t="s">
        <v>24</v>
      </c>
      <c r="B37" s="25" t="s">
        <v>28</v>
      </c>
      <c r="C37" s="25"/>
      <c r="D37" s="25"/>
      <c r="E37" s="25"/>
      <c r="F37" s="25"/>
      <c r="G37" s="25"/>
    </row>
    <row r="38" spans="1:7">
      <c r="A38" s="19" t="s">
        <v>25</v>
      </c>
      <c r="B38" s="25" t="s">
        <v>29</v>
      </c>
      <c r="C38" s="25"/>
      <c r="D38" s="25"/>
      <c r="E38" s="25"/>
      <c r="F38" s="25"/>
      <c r="G38" s="25"/>
    </row>
  </sheetData>
  <mergeCells count="4">
    <mergeCell ref="B35:G35"/>
    <mergeCell ref="B36:G36"/>
    <mergeCell ref="B37:G37"/>
    <mergeCell ref="B38:G38"/>
  </mergeCells>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DUCK-TOT</vt:lpstr>
      <vt:lpstr>DUCK341</vt:lpstr>
      <vt:lpstr>DUCK252</vt:lpstr>
      <vt:lpstr>DUCK306</vt:lpstr>
      <vt:lpstr>DUCK342</vt:lpstr>
      <vt:lpstr>DUCK344</vt:lpstr>
      <vt:lpstr>DUCK347</vt:lpstr>
      <vt:lpstr>DUCK352</vt:lpstr>
      <vt:lpstr>DUCK354</vt:lpstr>
      <vt:lpstr>DUCK406</vt:lpstr>
    </vt:vector>
  </TitlesOfParts>
  <Company>OIT User Services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lkhamzina</dc:creator>
  <cp:lastModifiedBy>Lyazzat Khamzina</cp:lastModifiedBy>
  <dcterms:created xsi:type="dcterms:W3CDTF">2011-09-30T19:16:34Z</dcterms:created>
  <dcterms:modified xsi:type="dcterms:W3CDTF">2012-04-18T23:29:19Z</dcterms:modified>
</cp:coreProperties>
</file>