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22202"/>
  <workbookPr autoCompressPictures="0"/>
  <bookViews>
    <workbookView xWindow="40" yWindow="0" windowWidth="27280" windowHeight="17380" tabRatio="765" firstSheet="10" activeTab="23"/>
  </bookViews>
  <sheets>
    <sheet name="GRUE" sheetId="1" r:id="rId1"/>
    <sheet name="GRUE202" sheetId="2" r:id="rId2"/>
    <sheet name="GRUE203" sheetId="3" r:id="rId3"/>
    <sheet name="GRUE204" sheetId="4" r:id="rId4"/>
    <sheet name="GRUE205" sheetId="5" r:id="rId5"/>
    <sheet name="GRUE206" sheetId="6" r:id="rId6"/>
    <sheet name="GRUE208" sheetId="7" r:id="rId7"/>
    <sheet name="GRUE301" sheetId="8" r:id="rId8"/>
    <sheet name="GRUE303" sheetId="9" r:id="rId9"/>
    <sheet name="GRUE304" sheetId="10" r:id="rId10"/>
    <sheet name="GRUE305" sheetId="11" r:id="rId11"/>
    <sheet name="GRUE306" sheetId="12" r:id="rId12"/>
    <sheet name="GRUE307" sheetId="13" r:id="rId13"/>
    <sheet name="GRUE308" sheetId="14" r:id="rId14"/>
    <sheet name="GRUE309" sheetId="15" r:id="rId15"/>
    <sheet name="GRUE310" sheetId="16" r:id="rId16"/>
    <sheet name="GRUE401" sheetId="17" r:id="rId17"/>
    <sheet name="GRUE402" sheetId="18" r:id="rId18"/>
    <sheet name="GRUE405" sheetId="19" r:id="rId19"/>
    <sheet name="GRUE408" sheetId="20" r:id="rId20"/>
    <sheet name="GRUE409" sheetId="21" r:id="rId21"/>
    <sheet name="GRUE410" sheetId="22" r:id="rId22"/>
    <sheet name="GRUE412" sheetId="23" r:id="rId23"/>
    <sheet name="GRUE413" sheetId="24" r:id="rId24"/>
  </sheets>
  <externalReferences>
    <externalReference r:id="rId25"/>
  </externalReferenc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A4" i="18" l="1"/>
  <c r="A4" i="10"/>
  <c r="A41" i="10"/>
  <c r="A4" i="9"/>
  <c r="A4" i="7"/>
  <c r="A4" i="6"/>
  <c r="A4" i="5"/>
  <c r="A4" i="4"/>
  <c r="A4" i="3"/>
  <c r="L25" i="24"/>
  <c r="K25" i="24"/>
  <c r="J25" i="24"/>
  <c r="I25" i="24"/>
  <c r="H25" i="24"/>
  <c r="M25" i="24"/>
  <c r="L24" i="24"/>
  <c r="K24" i="24"/>
  <c r="J24" i="24"/>
  <c r="I24" i="24"/>
  <c r="H24" i="24"/>
  <c r="M24" i="24"/>
  <c r="L23" i="24"/>
  <c r="K23" i="24"/>
  <c r="J23" i="24"/>
  <c r="I23" i="24"/>
  <c r="H23" i="24"/>
  <c r="M23" i="24"/>
  <c r="L22" i="24"/>
  <c r="K22" i="24"/>
  <c r="J22" i="24"/>
  <c r="I22" i="24"/>
  <c r="H22" i="24"/>
  <c r="M22" i="24"/>
  <c r="L21" i="24"/>
  <c r="L26" i="24"/>
  <c r="K21" i="24"/>
  <c r="K26" i="24"/>
  <c r="J21" i="24"/>
  <c r="J26" i="24"/>
  <c r="I21" i="24"/>
  <c r="I26" i="24"/>
  <c r="H21" i="24"/>
  <c r="H26" i="24"/>
  <c r="L19" i="24"/>
  <c r="K19" i="24"/>
  <c r="J19" i="24"/>
  <c r="I19" i="24"/>
  <c r="H19" i="24"/>
  <c r="M19" i="24"/>
  <c r="L18" i="24"/>
  <c r="K18" i="24"/>
  <c r="J18" i="24"/>
  <c r="I18" i="24"/>
  <c r="H18" i="24"/>
  <c r="M18" i="24"/>
  <c r="L17" i="24"/>
  <c r="K17" i="24"/>
  <c r="J17" i="24"/>
  <c r="I17" i="24"/>
  <c r="H17" i="24"/>
  <c r="M17" i="24"/>
  <c r="L16" i="24"/>
  <c r="K16" i="24"/>
  <c r="J16" i="24"/>
  <c r="I16" i="24"/>
  <c r="H16" i="24"/>
  <c r="M16" i="24"/>
  <c r="L15" i="24"/>
  <c r="L20" i="24"/>
  <c r="K15" i="24"/>
  <c r="K20" i="24"/>
  <c r="J15" i="24"/>
  <c r="J20" i="24"/>
  <c r="I15" i="24"/>
  <c r="I20" i="24"/>
  <c r="H15" i="24"/>
  <c r="H20" i="24"/>
  <c r="L13" i="24"/>
  <c r="K13" i="24"/>
  <c r="J13" i="24"/>
  <c r="I13" i="24"/>
  <c r="H13" i="24"/>
  <c r="M13" i="24"/>
  <c r="L12" i="24"/>
  <c r="K12" i="24"/>
  <c r="J12" i="24"/>
  <c r="I12" i="24"/>
  <c r="H12" i="24"/>
  <c r="M12" i="24"/>
  <c r="L11" i="24"/>
  <c r="K11" i="24"/>
  <c r="J11" i="24"/>
  <c r="I11" i="24"/>
  <c r="H11" i="24"/>
  <c r="M11" i="24"/>
  <c r="L10" i="24"/>
  <c r="L14" i="24"/>
  <c r="L27" i="24"/>
  <c r="K10" i="24"/>
  <c r="K14" i="24"/>
  <c r="K27" i="24"/>
  <c r="J10" i="24"/>
  <c r="J14" i="24"/>
  <c r="J27" i="24"/>
  <c r="I10" i="24"/>
  <c r="I14" i="24"/>
  <c r="I27" i="24"/>
  <c r="H10" i="24"/>
  <c r="H14" i="24"/>
  <c r="H27" i="24"/>
  <c r="L25" i="23"/>
  <c r="K25" i="23"/>
  <c r="J25" i="23"/>
  <c r="I25" i="23"/>
  <c r="H25" i="23"/>
  <c r="M25" i="23"/>
  <c r="L24" i="23"/>
  <c r="K24" i="23"/>
  <c r="J24" i="23"/>
  <c r="I24" i="23"/>
  <c r="H24" i="23"/>
  <c r="M24" i="23"/>
  <c r="L23" i="23"/>
  <c r="K23" i="23"/>
  <c r="J23" i="23"/>
  <c r="I23" i="23"/>
  <c r="H23" i="23"/>
  <c r="M23" i="23"/>
  <c r="L22" i="23"/>
  <c r="K22" i="23"/>
  <c r="J22" i="23"/>
  <c r="I22" i="23"/>
  <c r="H22" i="23"/>
  <c r="M22" i="23"/>
  <c r="L21" i="23"/>
  <c r="L26" i="23"/>
  <c r="K21" i="23"/>
  <c r="K26" i="23"/>
  <c r="J21" i="23"/>
  <c r="J26" i="23"/>
  <c r="I21" i="23"/>
  <c r="I26" i="23"/>
  <c r="H21" i="23"/>
  <c r="H26" i="23"/>
  <c r="L19" i="23"/>
  <c r="K19" i="23"/>
  <c r="J19" i="23"/>
  <c r="I19" i="23"/>
  <c r="H19" i="23"/>
  <c r="M19" i="23"/>
  <c r="L18" i="23"/>
  <c r="K18" i="23"/>
  <c r="J18" i="23"/>
  <c r="I18" i="23"/>
  <c r="H18" i="23"/>
  <c r="M18" i="23"/>
  <c r="L17" i="23"/>
  <c r="K17" i="23"/>
  <c r="J17" i="23"/>
  <c r="I17" i="23"/>
  <c r="H17" i="23"/>
  <c r="M17" i="23"/>
  <c r="L16" i="23"/>
  <c r="K16" i="23"/>
  <c r="J16" i="23"/>
  <c r="I16" i="23"/>
  <c r="H16" i="23"/>
  <c r="M16" i="23"/>
  <c r="L15" i="23"/>
  <c r="L20" i="23"/>
  <c r="K15" i="23"/>
  <c r="K20" i="23"/>
  <c r="J15" i="23"/>
  <c r="J20" i="23"/>
  <c r="I15" i="23"/>
  <c r="I20" i="23"/>
  <c r="H15" i="23"/>
  <c r="H20" i="23"/>
  <c r="L13" i="23"/>
  <c r="K13" i="23"/>
  <c r="J13" i="23"/>
  <c r="I13" i="23"/>
  <c r="H13" i="23"/>
  <c r="M13" i="23"/>
  <c r="L12" i="23"/>
  <c r="K12" i="23"/>
  <c r="J12" i="23"/>
  <c r="I12" i="23"/>
  <c r="H12" i="23"/>
  <c r="M12" i="23"/>
  <c r="L11" i="23"/>
  <c r="K11" i="23"/>
  <c r="J11" i="23"/>
  <c r="I11" i="23"/>
  <c r="H11" i="23"/>
  <c r="M11" i="23"/>
  <c r="L10" i="23"/>
  <c r="L14" i="23"/>
  <c r="L27" i="23"/>
  <c r="K10" i="23"/>
  <c r="K14" i="23"/>
  <c r="K27" i="23"/>
  <c r="J10" i="23"/>
  <c r="J14" i="23"/>
  <c r="J27" i="23"/>
  <c r="I10" i="23"/>
  <c r="I14" i="23"/>
  <c r="I27" i="23"/>
  <c r="H10" i="23"/>
  <c r="H14" i="23"/>
  <c r="H27" i="23"/>
  <c r="L25" i="22"/>
  <c r="K25" i="22"/>
  <c r="J25" i="22"/>
  <c r="I25" i="22"/>
  <c r="H25" i="22"/>
  <c r="M25" i="22"/>
  <c r="L24" i="22"/>
  <c r="K24" i="22"/>
  <c r="J24" i="22"/>
  <c r="I24" i="22"/>
  <c r="H24" i="22"/>
  <c r="M24" i="22"/>
  <c r="L23" i="22"/>
  <c r="K23" i="22"/>
  <c r="J23" i="22"/>
  <c r="I23" i="22"/>
  <c r="H23" i="22"/>
  <c r="M23" i="22"/>
  <c r="L22" i="22"/>
  <c r="K22" i="22"/>
  <c r="J22" i="22"/>
  <c r="I22" i="22"/>
  <c r="H22" i="22"/>
  <c r="M22" i="22"/>
  <c r="L21" i="22"/>
  <c r="L26" i="22"/>
  <c r="K21" i="22"/>
  <c r="K26" i="22"/>
  <c r="J21" i="22"/>
  <c r="J26" i="22"/>
  <c r="I21" i="22"/>
  <c r="I26" i="22"/>
  <c r="H21" i="22"/>
  <c r="H26" i="22"/>
  <c r="L19" i="22"/>
  <c r="K19" i="22"/>
  <c r="J19" i="22"/>
  <c r="I19" i="22"/>
  <c r="H19" i="22"/>
  <c r="M19" i="22"/>
  <c r="L18" i="22"/>
  <c r="K18" i="22"/>
  <c r="J18" i="22"/>
  <c r="I18" i="22"/>
  <c r="H18" i="22"/>
  <c r="M18" i="22"/>
  <c r="L17" i="22"/>
  <c r="K17" i="22"/>
  <c r="J17" i="22"/>
  <c r="I17" i="22"/>
  <c r="H17" i="22"/>
  <c r="M17" i="22"/>
  <c r="L16" i="22"/>
  <c r="K16" i="22"/>
  <c r="J16" i="22"/>
  <c r="I16" i="22"/>
  <c r="H16" i="22"/>
  <c r="M16" i="22"/>
  <c r="L15" i="22"/>
  <c r="L20" i="22"/>
  <c r="K15" i="22"/>
  <c r="K20" i="22"/>
  <c r="J15" i="22"/>
  <c r="J20" i="22"/>
  <c r="I15" i="22"/>
  <c r="I20" i="22"/>
  <c r="H15" i="22"/>
  <c r="M15" i="22"/>
  <c r="M20" i="22"/>
  <c r="O25" i="22"/>
  <c r="D33" i="22"/>
  <c r="L13" i="22"/>
  <c r="K13" i="22"/>
  <c r="J13" i="22"/>
  <c r="I13" i="22"/>
  <c r="H13" i="22"/>
  <c r="M13" i="22"/>
  <c r="L12" i="22"/>
  <c r="K12" i="22"/>
  <c r="J12" i="22"/>
  <c r="I12" i="22"/>
  <c r="H12" i="22"/>
  <c r="M12" i="22"/>
  <c r="O23" i="22"/>
  <c r="F33" i="22"/>
  <c r="L11" i="22"/>
  <c r="K11" i="22"/>
  <c r="J11" i="22"/>
  <c r="I11" i="22"/>
  <c r="H11" i="22"/>
  <c r="M11" i="22"/>
  <c r="L10" i="22"/>
  <c r="L14" i="22"/>
  <c r="L27" i="22"/>
  <c r="K10" i="22"/>
  <c r="K14" i="22"/>
  <c r="K27" i="22"/>
  <c r="J10" i="22"/>
  <c r="J14" i="22"/>
  <c r="J27" i="22"/>
  <c r="I10" i="22"/>
  <c r="I14" i="22"/>
  <c r="I27" i="22"/>
  <c r="H10" i="22"/>
  <c r="H14" i="22"/>
  <c r="L25" i="21"/>
  <c r="K25" i="21"/>
  <c r="J25" i="21"/>
  <c r="I25" i="21"/>
  <c r="H25" i="21"/>
  <c r="M25" i="21"/>
  <c r="L24" i="21"/>
  <c r="K24" i="21"/>
  <c r="J24" i="21"/>
  <c r="I24" i="21"/>
  <c r="H24" i="21"/>
  <c r="M24" i="21"/>
  <c r="L23" i="21"/>
  <c r="K23" i="21"/>
  <c r="J23" i="21"/>
  <c r="I23" i="21"/>
  <c r="H23" i="21"/>
  <c r="M23" i="21"/>
  <c r="L22" i="21"/>
  <c r="K22" i="21"/>
  <c r="J22" i="21"/>
  <c r="I22" i="21"/>
  <c r="H22" i="21"/>
  <c r="M22" i="21"/>
  <c r="L21" i="21"/>
  <c r="L26" i="21"/>
  <c r="K21" i="21"/>
  <c r="K26" i="21"/>
  <c r="J21" i="21"/>
  <c r="J26" i="21"/>
  <c r="I21" i="21"/>
  <c r="I26" i="21"/>
  <c r="H21" i="21"/>
  <c r="H26" i="21"/>
  <c r="L19" i="21"/>
  <c r="K19" i="21"/>
  <c r="J19" i="21"/>
  <c r="I19" i="21"/>
  <c r="H19" i="21"/>
  <c r="M19" i="21"/>
  <c r="L18" i="21"/>
  <c r="K18" i="21"/>
  <c r="J18" i="21"/>
  <c r="I18" i="21"/>
  <c r="H18" i="21"/>
  <c r="M18" i="21"/>
  <c r="L17" i="21"/>
  <c r="K17" i="21"/>
  <c r="J17" i="21"/>
  <c r="I17" i="21"/>
  <c r="H17" i="21"/>
  <c r="M17" i="21"/>
  <c r="L16" i="21"/>
  <c r="K16" i="21"/>
  <c r="J16" i="21"/>
  <c r="I16" i="21"/>
  <c r="H16" i="21"/>
  <c r="M16" i="21"/>
  <c r="L15" i="21"/>
  <c r="L20" i="21"/>
  <c r="K15" i="21"/>
  <c r="K20" i="21"/>
  <c r="J15" i="21"/>
  <c r="J20" i="21"/>
  <c r="I15" i="21"/>
  <c r="I20" i="21"/>
  <c r="H15" i="21"/>
  <c r="H20" i="21"/>
  <c r="L13" i="21"/>
  <c r="K13" i="21"/>
  <c r="J13" i="21"/>
  <c r="I13" i="21"/>
  <c r="H13" i="21"/>
  <c r="M13" i="21"/>
  <c r="L12" i="21"/>
  <c r="K12" i="21"/>
  <c r="J12" i="21"/>
  <c r="I12" i="21"/>
  <c r="H12" i="21"/>
  <c r="M12" i="21"/>
  <c r="L11" i="21"/>
  <c r="K11" i="21"/>
  <c r="J11" i="21"/>
  <c r="I11" i="21"/>
  <c r="H11" i="21"/>
  <c r="M11" i="21"/>
  <c r="L10" i="21"/>
  <c r="L14" i="21"/>
  <c r="L27" i="21"/>
  <c r="K10" i="21"/>
  <c r="K14" i="21"/>
  <c r="K27" i="21"/>
  <c r="J10" i="21"/>
  <c r="J14" i="21"/>
  <c r="J27" i="21"/>
  <c r="I10" i="21"/>
  <c r="I14" i="21"/>
  <c r="I27" i="21"/>
  <c r="H10" i="21"/>
  <c r="H14" i="21"/>
  <c r="H27" i="21"/>
  <c r="L25" i="20"/>
  <c r="K25" i="20"/>
  <c r="J25" i="20"/>
  <c r="I25" i="20"/>
  <c r="H25" i="20"/>
  <c r="M25" i="20"/>
  <c r="L24" i="20"/>
  <c r="K24" i="20"/>
  <c r="J24" i="20"/>
  <c r="I24" i="20"/>
  <c r="H24" i="20"/>
  <c r="M24" i="20"/>
  <c r="L23" i="20"/>
  <c r="K23" i="20"/>
  <c r="J23" i="20"/>
  <c r="I23" i="20"/>
  <c r="H23" i="20"/>
  <c r="M23" i="20"/>
  <c r="L22" i="20"/>
  <c r="K22" i="20"/>
  <c r="J22" i="20"/>
  <c r="I22" i="20"/>
  <c r="H22" i="20"/>
  <c r="M22" i="20"/>
  <c r="L21" i="20"/>
  <c r="L26" i="20"/>
  <c r="K21" i="20"/>
  <c r="K26" i="20"/>
  <c r="J21" i="20"/>
  <c r="J26" i="20"/>
  <c r="I21" i="20"/>
  <c r="I26" i="20"/>
  <c r="H21" i="20"/>
  <c r="H26" i="20"/>
  <c r="L19" i="20"/>
  <c r="K19" i="20"/>
  <c r="J19" i="20"/>
  <c r="I19" i="20"/>
  <c r="H19" i="20"/>
  <c r="M19" i="20"/>
  <c r="L18" i="20"/>
  <c r="K18" i="20"/>
  <c r="J18" i="20"/>
  <c r="I18" i="20"/>
  <c r="H18" i="20"/>
  <c r="M18" i="20"/>
  <c r="L17" i="20"/>
  <c r="K17" i="20"/>
  <c r="J17" i="20"/>
  <c r="I17" i="20"/>
  <c r="H17" i="20"/>
  <c r="M17" i="20"/>
  <c r="L16" i="20"/>
  <c r="K16" i="20"/>
  <c r="J16" i="20"/>
  <c r="I16" i="20"/>
  <c r="H16" i="20"/>
  <c r="M16" i="20"/>
  <c r="L15" i="20"/>
  <c r="L20" i="20"/>
  <c r="K15" i="20"/>
  <c r="K20" i="20"/>
  <c r="J15" i="20"/>
  <c r="J20" i="20"/>
  <c r="I15" i="20"/>
  <c r="I20" i="20"/>
  <c r="H15" i="20"/>
  <c r="H20" i="20"/>
  <c r="L13" i="20"/>
  <c r="K13" i="20"/>
  <c r="J13" i="20"/>
  <c r="I13" i="20"/>
  <c r="H13" i="20"/>
  <c r="M13" i="20"/>
  <c r="L12" i="20"/>
  <c r="K12" i="20"/>
  <c r="J12" i="20"/>
  <c r="I12" i="20"/>
  <c r="H12" i="20"/>
  <c r="M12" i="20"/>
  <c r="L11" i="20"/>
  <c r="K11" i="20"/>
  <c r="J11" i="20"/>
  <c r="I11" i="20"/>
  <c r="H11" i="20"/>
  <c r="M11" i="20"/>
  <c r="L10" i="20"/>
  <c r="L14" i="20"/>
  <c r="L27" i="20"/>
  <c r="K10" i="20"/>
  <c r="K14" i="20"/>
  <c r="K27" i="20"/>
  <c r="J10" i="20"/>
  <c r="J14" i="20"/>
  <c r="J27" i="20"/>
  <c r="I10" i="20"/>
  <c r="I14" i="20"/>
  <c r="I27" i="20"/>
  <c r="H10" i="20"/>
  <c r="H14" i="20"/>
  <c r="H27" i="20"/>
  <c r="L25" i="19"/>
  <c r="K25" i="19"/>
  <c r="J25" i="19"/>
  <c r="I25" i="19"/>
  <c r="H25" i="19"/>
  <c r="M25" i="19"/>
  <c r="L24" i="19"/>
  <c r="K24" i="19"/>
  <c r="J24" i="19"/>
  <c r="I24" i="19"/>
  <c r="H24" i="19"/>
  <c r="M24" i="19"/>
  <c r="L23" i="19"/>
  <c r="K23" i="19"/>
  <c r="J23" i="19"/>
  <c r="I23" i="19"/>
  <c r="H23" i="19"/>
  <c r="M23" i="19"/>
  <c r="L22" i="19"/>
  <c r="K22" i="19"/>
  <c r="J22" i="19"/>
  <c r="I22" i="19"/>
  <c r="H22" i="19"/>
  <c r="M22" i="19"/>
  <c r="L21" i="19"/>
  <c r="L26" i="19"/>
  <c r="K21" i="19"/>
  <c r="K26" i="19"/>
  <c r="J21" i="19"/>
  <c r="J26" i="19"/>
  <c r="I21" i="19"/>
  <c r="H21" i="19"/>
  <c r="M21" i="19"/>
  <c r="M26" i="19"/>
  <c r="H26" i="19"/>
  <c r="L19" i="19"/>
  <c r="K19" i="19"/>
  <c r="J19" i="19"/>
  <c r="I19" i="19"/>
  <c r="H19" i="19"/>
  <c r="M19" i="19"/>
  <c r="L18" i="19"/>
  <c r="K18" i="19"/>
  <c r="J18" i="19"/>
  <c r="I18" i="19"/>
  <c r="H18" i="19"/>
  <c r="M18" i="19"/>
  <c r="L17" i="19"/>
  <c r="K17" i="19"/>
  <c r="J17" i="19"/>
  <c r="I17" i="19"/>
  <c r="H17" i="19"/>
  <c r="M17" i="19"/>
  <c r="L16" i="19"/>
  <c r="K16" i="19"/>
  <c r="J16" i="19"/>
  <c r="I16" i="19"/>
  <c r="H16" i="19"/>
  <c r="M16" i="19"/>
  <c r="L15" i="19"/>
  <c r="L20" i="19"/>
  <c r="K15" i="19"/>
  <c r="K20" i="19"/>
  <c r="J15" i="19"/>
  <c r="J20" i="19"/>
  <c r="I15" i="19"/>
  <c r="I20" i="19"/>
  <c r="H15" i="19"/>
  <c r="H20" i="19"/>
  <c r="L13" i="19"/>
  <c r="K13" i="19"/>
  <c r="J13" i="19"/>
  <c r="I13" i="19"/>
  <c r="H13" i="19"/>
  <c r="M13" i="19"/>
  <c r="L12" i="19"/>
  <c r="K12" i="19"/>
  <c r="J12" i="19"/>
  <c r="I12" i="19"/>
  <c r="H12" i="19"/>
  <c r="M12" i="19"/>
  <c r="L11" i="19"/>
  <c r="K11" i="19"/>
  <c r="J11" i="19"/>
  <c r="I11" i="19"/>
  <c r="H11" i="19"/>
  <c r="M11" i="19"/>
  <c r="L10" i="19"/>
  <c r="L14" i="19"/>
  <c r="L27" i="19"/>
  <c r="K10" i="19"/>
  <c r="K14" i="19"/>
  <c r="K27" i="19"/>
  <c r="J10" i="19"/>
  <c r="J14" i="19"/>
  <c r="J27" i="19"/>
  <c r="I10" i="19"/>
  <c r="I14" i="19"/>
  <c r="H10" i="19"/>
  <c r="H14" i="19"/>
  <c r="H27" i="19"/>
  <c r="L25" i="18"/>
  <c r="K25" i="18"/>
  <c r="J25" i="18"/>
  <c r="I25" i="18"/>
  <c r="H25" i="18"/>
  <c r="M25" i="18"/>
  <c r="L24" i="18"/>
  <c r="K24" i="18"/>
  <c r="J24" i="18"/>
  <c r="I24" i="18"/>
  <c r="H24" i="18"/>
  <c r="M24" i="18"/>
  <c r="L23" i="18"/>
  <c r="K23" i="18"/>
  <c r="J23" i="18"/>
  <c r="I23" i="18"/>
  <c r="H23" i="18"/>
  <c r="M23" i="18"/>
  <c r="L22" i="18"/>
  <c r="K22" i="18"/>
  <c r="J22" i="18"/>
  <c r="I22" i="18"/>
  <c r="H22" i="18"/>
  <c r="M22" i="18"/>
  <c r="L21" i="18"/>
  <c r="L26" i="18"/>
  <c r="K21" i="18"/>
  <c r="K26" i="18"/>
  <c r="J21" i="18"/>
  <c r="J26" i="18"/>
  <c r="I21" i="18"/>
  <c r="I26" i="18"/>
  <c r="H21" i="18"/>
  <c r="H26" i="18"/>
  <c r="L19" i="18"/>
  <c r="K19" i="18"/>
  <c r="J19" i="18"/>
  <c r="I19" i="18"/>
  <c r="H19" i="18"/>
  <c r="M19" i="18"/>
  <c r="L18" i="18"/>
  <c r="K18" i="18"/>
  <c r="J18" i="18"/>
  <c r="I18" i="18"/>
  <c r="H18" i="18"/>
  <c r="M18" i="18"/>
  <c r="L17" i="18"/>
  <c r="K17" i="18"/>
  <c r="J17" i="18"/>
  <c r="I17" i="18"/>
  <c r="H17" i="18"/>
  <c r="M17" i="18"/>
  <c r="L16" i="18"/>
  <c r="K16" i="18"/>
  <c r="J16" i="18"/>
  <c r="I16" i="18"/>
  <c r="H16" i="18"/>
  <c r="M16" i="18"/>
  <c r="L15" i="18"/>
  <c r="L20" i="18"/>
  <c r="K15" i="18"/>
  <c r="K20" i="18"/>
  <c r="J15" i="18"/>
  <c r="J20" i="18"/>
  <c r="I15" i="18"/>
  <c r="I20" i="18"/>
  <c r="H15" i="18"/>
  <c r="H20" i="18"/>
  <c r="L13" i="18"/>
  <c r="K13" i="18"/>
  <c r="J13" i="18"/>
  <c r="I13" i="18"/>
  <c r="H13" i="18"/>
  <c r="M13" i="18"/>
  <c r="L12" i="18"/>
  <c r="K12" i="18"/>
  <c r="J12" i="18"/>
  <c r="I12" i="18"/>
  <c r="H12" i="18"/>
  <c r="M12" i="18"/>
  <c r="L11" i="18"/>
  <c r="K11" i="18"/>
  <c r="J11" i="18"/>
  <c r="I11" i="18"/>
  <c r="H11" i="18"/>
  <c r="M11" i="18"/>
  <c r="L10" i="18"/>
  <c r="L14" i="18"/>
  <c r="L27" i="18"/>
  <c r="K10" i="18"/>
  <c r="K14" i="18"/>
  <c r="K27" i="18"/>
  <c r="J10" i="18"/>
  <c r="J14" i="18"/>
  <c r="J27" i="18"/>
  <c r="I10" i="18"/>
  <c r="I14" i="18"/>
  <c r="I27" i="18"/>
  <c r="H10" i="18"/>
  <c r="H14" i="18"/>
  <c r="H27" i="18"/>
  <c r="L25" i="17"/>
  <c r="K25" i="17"/>
  <c r="J25" i="17"/>
  <c r="I25" i="17"/>
  <c r="H25" i="17"/>
  <c r="M25" i="17"/>
  <c r="L24" i="17"/>
  <c r="K24" i="17"/>
  <c r="J24" i="17"/>
  <c r="I24" i="17"/>
  <c r="H24" i="17"/>
  <c r="M24" i="17"/>
  <c r="L23" i="17"/>
  <c r="K23" i="17"/>
  <c r="J23" i="17"/>
  <c r="I23" i="17"/>
  <c r="H23" i="17"/>
  <c r="M23" i="17"/>
  <c r="L22" i="17"/>
  <c r="K22" i="17"/>
  <c r="J22" i="17"/>
  <c r="I22" i="17"/>
  <c r="H22" i="17"/>
  <c r="M22" i="17"/>
  <c r="L21" i="17"/>
  <c r="L26" i="17"/>
  <c r="K21" i="17"/>
  <c r="K26" i="17"/>
  <c r="J21" i="17"/>
  <c r="J26" i="17"/>
  <c r="I21" i="17"/>
  <c r="I26" i="17"/>
  <c r="H21" i="17"/>
  <c r="H26" i="17"/>
  <c r="L19" i="17"/>
  <c r="K19" i="17"/>
  <c r="J19" i="17"/>
  <c r="I19" i="17"/>
  <c r="H19" i="17"/>
  <c r="M19" i="17"/>
  <c r="L18" i="17"/>
  <c r="K18" i="17"/>
  <c r="J18" i="17"/>
  <c r="I18" i="17"/>
  <c r="H18" i="17"/>
  <c r="M18" i="17"/>
  <c r="L17" i="17"/>
  <c r="K17" i="17"/>
  <c r="J17" i="17"/>
  <c r="I17" i="17"/>
  <c r="H17" i="17"/>
  <c r="M17" i="17"/>
  <c r="L16" i="17"/>
  <c r="K16" i="17"/>
  <c r="J16" i="17"/>
  <c r="I16" i="17"/>
  <c r="H16" i="17"/>
  <c r="M16" i="17"/>
  <c r="L15" i="17"/>
  <c r="L20" i="17"/>
  <c r="K15" i="17"/>
  <c r="K20" i="17"/>
  <c r="J15" i="17"/>
  <c r="J20" i="17"/>
  <c r="I15" i="17"/>
  <c r="I20" i="17"/>
  <c r="H15" i="17"/>
  <c r="H20" i="17"/>
  <c r="L13" i="17"/>
  <c r="K13" i="17"/>
  <c r="J13" i="17"/>
  <c r="I13" i="17"/>
  <c r="H13" i="17"/>
  <c r="M13" i="17"/>
  <c r="L12" i="17"/>
  <c r="K12" i="17"/>
  <c r="J12" i="17"/>
  <c r="I12" i="17"/>
  <c r="H12" i="17"/>
  <c r="M12" i="17"/>
  <c r="L11" i="17"/>
  <c r="K11" i="17"/>
  <c r="J11" i="17"/>
  <c r="I11" i="17"/>
  <c r="H11" i="17"/>
  <c r="M11" i="17"/>
  <c r="L10" i="17"/>
  <c r="L14" i="17"/>
  <c r="L27" i="17"/>
  <c r="K10" i="17"/>
  <c r="K14" i="17"/>
  <c r="K27" i="17"/>
  <c r="J10" i="17"/>
  <c r="J14" i="17"/>
  <c r="J27" i="17"/>
  <c r="I10" i="17"/>
  <c r="I14" i="17"/>
  <c r="I27" i="17"/>
  <c r="H10" i="17"/>
  <c r="H14" i="17"/>
  <c r="H27" i="17"/>
  <c r="L25" i="16"/>
  <c r="K25" i="16"/>
  <c r="J25" i="16"/>
  <c r="I25" i="16"/>
  <c r="H25" i="16"/>
  <c r="M25" i="16"/>
  <c r="L24" i="16"/>
  <c r="K24" i="16"/>
  <c r="J24" i="16"/>
  <c r="I24" i="16"/>
  <c r="H24" i="16"/>
  <c r="M24" i="16"/>
  <c r="L23" i="16"/>
  <c r="K23" i="16"/>
  <c r="J23" i="16"/>
  <c r="I23" i="16"/>
  <c r="H23" i="16"/>
  <c r="M23" i="16"/>
  <c r="L22" i="16"/>
  <c r="K22" i="16"/>
  <c r="J22" i="16"/>
  <c r="I22" i="16"/>
  <c r="H22" i="16"/>
  <c r="M22" i="16"/>
  <c r="L21" i="16"/>
  <c r="L26" i="16"/>
  <c r="K21" i="16"/>
  <c r="K26" i="16"/>
  <c r="J21" i="16"/>
  <c r="J26" i="16"/>
  <c r="I21" i="16"/>
  <c r="I26" i="16"/>
  <c r="H21" i="16"/>
  <c r="H26" i="16"/>
  <c r="L19" i="16"/>
  <c r="K19" i="16"/>
  <c r="J19" i="16"/>
  <c r="I19" i="16"/>
  <c r="H19" i="16"/>
  <c r="M19" i="16"/>
  <c r="L18" i="16"/>
  <c r="K18" i="16"/>
  <c r="J18" i="16"/>
  <c r="I18" i="16"/>
  <c r="H18" i="16"/>
  <c r="M18" i="16"/>
  <c r="L17" i="16"/>
  <c r="K17" i="16"/>
  <c r="J17" i="16"/>
  <c r="I17" i="16"/>
  <c r="H17" i="16"/>
  <c r="M17" i="16"/>
  <c r="L16" i="16"/>
  <c r="K16" i="16"/>
  <c r="J16" i="16"/>
  <c r="I16" i="16"/>
  <c r="H16" i="16"/>
  <c r="M16" i="16"/>
  <c r="L15" i="16"/>
  <c r="L20" i="16"/>
  <c r="K15" i="16"/>
  <c r="K20" i="16"/>
  <c r="J15" i="16"/>
  <c r="J20" i="16"/>
  <c r="I15" i="16"/>
  <c r="I20" i="16"/>
  <c r="H15" i="16"/>
  <c r="H20" i="16"/>
  <c r="L13" i="16"/>
  <c r="K13" i="16"/>
  <c r="J13" i="16"/>
  <c r="I13" i="16"/>
  <c r="H13" i="16"/>
  <c r="M13" i="16"/>
  <c r="L12" i="16"/>
  <c r="K12" i="16"/>
  <c r="J12" i="16"/>
  <c r="I12" i="16"/>
  <c r="H12" i="16"/>
  <c r="M12" i="16"/>
  <c r="L11" i="16"/>
  <c r="K11" i="16"/>
  <c r="J11" i="16"/>
  <c r="I11" i="16"/>
  <c r="H11" i="16"/>
  <c r="M11" i="16"/>
  <c r="L10" i="16"/>
  <c r="L14" i="16"/>
  <c r="L27" i="16"/>
  <c r="K10" i="16"/>
  <c r="K14" i="16"/>
  <c r="K27" i="16"/>
  <c r="J10" i="16"/>
  <c r="J14" i="16"/>
  <c r="J27" i="16"/>
  <c r="I10" i="16"/>
  <c r="I14" i="16"/>
  <c r="I27" i="16"/>
  <c r="H10" i="16"/>
  <c r="H14" i="16"/>
  <c r="H27" i="16"/>
  <c r="L25" i="15"/>
  <c r="K25" i="15"/>
  <c r="J25" i="15"/>
  <c r="I25" i="15"/>
  <c r="H25" i="15"/>
  <c r="M25" i="15"/>
  <c r="L24" i="15"/>
  <c r="K24" i="15"/>
  <c r="J24" i="15"/>
  <c r="I24" i="15"/>
  <c r="H24" i="15"/>
  <c r="M24" i="15"/>
  <c r="L23" i="15"/>
  <c r="K23" i="15"/>
  <c r="J23" i="15"/>
  <c r="I23" i="15"/>
  <c r="H23" i="15"/>
  <c r="M23" i="15"/>
  <c r="L22" i="15"/>
  <c r="K22" i="15"/>
  <c r="J22" i="15"/>
  <c r="I22" i="15"/>
  <c r="H22" i="15"/>
  <c r="M22" i="15"/>
  <c r="L21" i="15"/>
  <c r="L26" i="15"/>
  <c r="K21" i="15"/>
  <c r="K26" i="15"/>
  <c r="J21" i="15"/>
  <c r="J26" i="15"/>
  <c r="I21" i="15"/>
  <c r="I26" i="15"/>
  <c r="H21" i="15"/>
  <c r="H26" i="15"/>
  <c r="L19" i="15"/>
  <c r="K19" i="15"/>
  <c r="J19" i="15"/>
  <c r="I19" i="15"/>
  <c r="H19" i="15"/>
  <c r="M19" i="15"/>
  <c r="L18" i="15"/>
  <c r="K18" i="15"/>
  <c r="J18" i="15"/>
  <c r="I18" i="15"/>
  <c r="H18" i="15"/>
  <c r="M18" i="15"/>
  <c r="L17" i="15"/>
  <c r="K17" i="15"/>
  <c r="J17" i="15"/>
  <c r="I17" i="15"/>
  <c r="H17" i="15"/>
  <c r="M17" i="15"/>
  <c r="L16" i="15"/>
  <c r="K16" i="15"/>
  <c r="J16" i="15"/>
  <c r="I16" i="15"/>
  <c r="H16" i="15"/>
  <c r="M16" i="15"/>
  <c r="L15" i="15"/>
  <c r="L20" i="15"/>
  <c r="K15" i="15"/>
  <c r="K20" i="15"/>
  <c r="J15" i="15"/>
  <c r="J20" i="15"/>
  <c r="I15" i="15"/>
  <c r="I20" i="15"/>
  <c r="H15" i="15"/>
  <c r="M15" i="15"/>
  <c r="M20" i="15"/>
  <c r="O25" i="15"/>
  <c r="D33" i="15"/>
  <c r="L13" i="15"/>
  <c r="K13" i="15"/>
  <c r="J13" i="15"/>
  <c r="I13" i="15"/>
  <c r="H13" i="15"/>
  <c r="M13" i="15"/>
  <c r="L12" i="15"/>
  <c r="K12" i="15"/>
  <c r="J12" i="15"/>
  <c r="I12" i="15"/>
  <c r="H12" i="15"/>
  <c r="M12" i="15"/>
  <c r="O23" i="15"/>
  <c r="F33" i="15"/>
  <c r="L11" i="15"/>
  <c r="K11" i="15"/>
  <c r="J11" i="15"/>
  <c r="I11" i="15"/>
  <c r="H11" i="15"/>
  <c r="M11" i="15"/>
  <c r="L10" i="15"/>
  <c r="L14" i="15"/>
  <c r="L27" i="15"/>
  <c r="K10" i="15"/>
  <c r="K14" i="15"/>
  <c r="K27" i="15"/>
  <c r="J10" i="15"/>
  <c r="J14" i="15"/>
  <c r="J27" i="15"/>
  <c r="I10" i="15"/>
  <c r="I14" i="15"/>
  <c r="I27" i="15"/>
  <c r="H10" i="15"/>
  <c r="H14" i="15"/>
  <c r="L25" i="14"/>
  <c r="K25" i="14"/>
  <c r="J25" i="14"/>
  <c r="I25" i="14"/>
  <c r="H25" i="14"/>
  <c r="M25" i="14"/>
  <c r="L24" i="14"/>
  <c r="K24" i="14"/>
  <c r="J24" i="14"/>
  <c r="I24" i="14"/>
  <c r="H24" i="14"/>
  <c r="M24" i="14"/>
  <c r="L23" i="14"/>
  <c r="K23" i="14"/>
  <c r="J23" i="14"/>
  <c r="I23" i="14"/>
  <c r="H23" i="14"/>
  <c r="M23" i="14"/>
  <c r="L22" i="14"/>
  <c r="K22" i="14"/>
  <c r="J22" i="14"/>
  <c r="I22" i="14"/>
  <c r="H22" i="14"/>
  <c r="M22" i="14"/>
  <c r="L21" i="14"/>
  <c r="L26" i="14"/>
  <c r="K21" i="14"/>
  <c r="K26" i="14"/>
  <c r="J21" i="14"/>
  <c r="J26" i="14"/>
  <c r="I21" i="14"/>
  <c r="I26" i="14"/>
  <c r="H21" i="14"/>
  <c r="H26" i="14"/>
  <c r="L19" i="14"/>
  <c r="K19" i="14"/>
  <c r="J19" i="14"/>
  <c r="I19" i="14"/>
  <c r="H19" i="14"/>
  <c r="M19" i="14"/>
  <c r="L18" i="14"/>
  <c r="K18" i="14"/>
  <c r="J18" i="14"/>
  <c r="I18" i="14"/>
  <c r="H18" i="14"/>
  <c r="M18" i="14"/>
  <c r="L17" i="14"/>
  <c r="K17" i="14"/>
  <c r="J17" i="14"/>
  <c r="I17" i="14"/>
  <c r="H17" i="14"/>
  <c r="M17" i="14"/>
  <c r="L16" i="14"/>
  <c r="K16" i="14"/>
  <c r="J16" i="14"/>
  <c r="I16" i="14"/>
  <c r="H16" i="14"/>
  <c r="M16" i="14"/>
  <c r="L15" i="14"/>
  <c r="L20" i="14"/>
  <c r="K15" i="14"/>
  <c r="K20" i="14"/>
  <c r="J15" i="14"/>
  <c r="J20" i="14"/>
  <c r="I15" i="14"/>
  <c r="I20" i="14"/>
  <c r="H15" i="14"/>
  <c r="H20" i="14"/>
  <c r="L13" i="14"/>
  <c r="K13" i="14"/>
  <c r="J13" i="14"/>
  <c r="I13" i="14"/>
  <c r="H13" i="14"/>
  <c r="M13" i="14"/>
  <c r="L12" i="14"/>
  <c r="K12" i="14"/>
  <c r="J12" i="14"/>
  <c r="I12" i="14"/>
  <c r="H12" i="14"/>
  <c r="M12" i="14"/>
  <c r="L11" i="14"/>
  <c r="K11" i="14"/>
  <c r="J11" i="14"/>
  <c r="I11" i="14"/>
  <c r="H11" i="14"/>
  <c r="M11" i="14"/>
  <c r="L10" i="14"/>
  <c r="L14" i="14"/>
  <c r="L27" i="14"/>
  <c r="K10" i="14"/>
  <c r="K14" i="14"/>
  <c r="K27" i="14"/>
  <c r="J10" i="14"/>
  <c r="J14" i="14"/>
  <c r="J27" i="14"/>
  <c r="I10" i="14"/>
  <c r="I14" i="14"/>
  <c r="I27" i="14"/>
  <c r="H10" i="14"/>
  <c r="H14" i="14"/>
  <c r="H27" i="14"/>
  <c r="L25" i="13"/>
  <c r="K25" i="13"/>
  <c r="J25" i="13"/>
  <c r="I25" i="13"/>
  <c r="H25" i="13"/>
  <c r="M25" i="13"/>
  <c r="L24" i="13"/>
  <c r="K24" i="13"/>
  <c r="J24" i="13"/>
  <c r="I24" i="13"/>
  <c r="H24" i="13"/>
  <c r="M24" i="13"/>
  <c r="L23" i="13"/>
  <c r="K23" i="13"/>
  <c r="J23" i="13"/>
  <c r="I23" i="13"/>
  <c r="H23" i="13"/>
  <c r="M23" i="13"/>
  <c r="L22" i="13"/>
  <c r="K22" i="13"/>
  <c r="J22" i="13"/>
  <c r="I22" i="13"/>
  <c r="H22" i="13"/>
  <c r="M22" i="13"/>
  <c r="L21" i="13"/>
  <c r="L26" i="13"/>
  <c r="K21" i="13"/>
  <c r="K26" i="13"/>
  <c r="J21" i="13"/>
  <c r="J26" i="13"/>
  <c r="I21" i="13"/>
  <c r="I26" i="13"/>
  <c r="H21" i="13"/>
  <c r="H26" i="13"/>
  <c r="L19" i="13"/>
  <c r="K19" i="13"/>
  <c r="J19" i="13"/>
  <c r="I19" i="13"/>
  <c r="H19" i="13"/>
  <c r="M19" i="13"/>
  <c r="L18" i="13"/>
  <c r="K18" i="13"/>
  <c r="J18" i="13"/>
  <c r="I18" i="13"/>
  <c r="H18" i="13"/>
  <c r="M18" i="13"/>
  <c r="L17" i="13"/>
  <c r="K17" i="13"/>
  <c r="J17" i="13"/>
  <c r="I17" i="13"/>
  <c r="H17" i="13"/>
  <c r="M17" i="13"/>
  <c r="L16" i="13"/>
  <c r="K16" i="13"/>
  <c r="J16" i="13"/>
  <c r="I16" i="13"/>
  <c r="H16" i="13"/>
  <c r="M16" i="13"/>
  <c r="L15" i="13"/>
  <c r="L20" i="13"/>
  <c r="K15" i="13"/>
  <c r="K20" i="13"/>
  <c r="J15" i="13"/>
  <c r="J20" i="13"/>
  <c r="I15" i="13"/>
  <c r="I20" i="13"/>
  <c r="H15" i="13"/>
  <c r="H20" i="13"/>
  <c r="L13" i="13"/>
  <c r="K13" i="13"/>
  <c r="J13" i="13"/>
  <c r="I13" i="13"/>
  <c r="H13" i="13"/>
  <c r="M13" i="13"/>
  <c r="L12" i="13"/>
  <c r="K12" i="13"/>
  <c r="J12" i="13"/>
  <c r="I12" i="13"/>
  <c r="H12" i="13"/>
  <c r="M12" i="13"/>
  <c r="L11" i="13"/>
  <c r="K11" i="13"/>
  <c r="J11" i="13"/>
  <c r="I11" i="13"/>
  <c r="H11" i="13"/>
  <c r="M11" i="13"/>
  <c r="L10" i="13"/>
  <c r="L14" i="13"/>
  <c r="L27" i="13"/>
  <c r="K10" i="13"/>
  <c r="K14" i="13"/>
  <c r="K27" i="13"/>
  <c r="J10" i="13"/>
  <c r="J14" i="13"/>
  <c r="J27" i="13"/>
  <c r="I10" i="13"/>
  <c r="I14" i="13"/>
  <c r="I27" i="13"/>
  <c r="H10" i="13"/>
  <c r="H14" i="13"/>
  <c r="H27" i="13"/>
  <c r="L25" i="12"/>
  <c r="K25" i="12"/>
  <c r="J25" i="12"/>
  <c r="I25" i="12"/>
  <c r="H25" i="12"/>
  <c r="M25" i="12"/>
  <c r="L24" i="12"/>
  <c r="K24" i="12"/>
  <c r="J24" i="12"/>
  <c r="I24" i="12"/>
  <c r="H24" i="12"/>
  <c r="M24" i="12"/>
  <c r="L23" i="12"/>
  <c r="K23" i="12"/>
  <c r="J23" i="12"/>
  <c r="I23" i="12"/>
  <c r="H23" i="12"/>
  <c r="M23" i="12"/>
  <c r="L22" i="12"/>
  <c r="K22" i="12"/>
  <c r="J22" i="12"/>
  <c r="I22" i="12"/>
  <c r="H22" i="12"/>
  <c r="M22" i="12"/>
  <c r="L21" i="12"/>
  <c r="L26" i="12"/>
  <c r="K21" i="12"/>
  <c r="K26" i="12"/>
  <c r="J21" i="12"/>
  <c r="J26" i="12"/>
  <c r="I21" i="12"/>
  <c r="I26" i="12"/>
  <c r="H21" i="12"/>
  <c r="H26" i="12"/>
  <c r="L19" i="12"/>
  <c r="K19" i="12"/>
  <c r="J19" i="12"/>
  <c r="I19" i="12"/>
  <c r="H19" i="12"/>
  <c r="M19" i="12"/>
  <c r="L18" i="12"/>
  <c r="K18" i="12"/>
  <c r="J18" i="12"/>
  <c r="I18" i="12"/>
  <c r="H18" i="12"/>
  <c r="M18" i="12"/>
  <c r="L17" i="12"/>
  <c r="K17" i="12"/>
  <c r="J17" i="12"/>
  <c r="I17" i="12"/>
  <c r="H17" i="12"/>
  <c r="M17" i="12"/>
  <c r="L16" i="12"/>
  <c r="K16" i="12"/>
  <c r="J16" i="12"/>
  <c r="I16" i="12"/>
  <c r="H16" i="12"/>
  <c r="M16" i="12"/>
  <c r="L15" i="12"/>
  <c r="L20" i="12"/>
  <c r="K15" i="12"/>
  <c r="K20" i="12"/>
  <c r="J15" i="12"/>
  <c r="J20" i="12"/>
  <c r="I15" i="12"/>
  <c r="I20" i="12"/>
  <c r="H15" i="12"/>
  <c r="H20" i="12"/>
  <c r="L13" i="12"/>
  <c r="K13" i="12"/>
  <c r="J13" i="12"/>
  <c r="I13" i="12"/>
  <c r="H13" i="12"/>
  <c r="M13" i="12"/>
  <c r="L12" i="12"/>
  <c r="K12" i="12"/>
  <c r="J12" i="12"/>
  <c r="I12" i="12"/>
  <c r="H12" i="12"/>
  <c r="M12" i="12"/>
  <c r="L11" i="12"/>
  <c r="K11" i="12"/>
  <c r="J11" i="12"/>
  <c r="I11" i="12"/>
  <c r="H11" i="12"/>
  <c r="M11" i="12"/>
  <c r="L10" i="12"/>
  <c r="L14" i="12"/>
  <c r="L27" i="12"/>
  <c r="K10" i="12"/>
  <c r="K14" i="12"/>
  <c r="K27" i="12"/>
  <c r="J10" i="12"/>
  <c r="J14" i="12"/>
  <c r="J27" i="12"/>
  <c r="I10" i="12"/>
  <c r="I14" i="12"/>
  <c r="I27" i="12"/>
  <c r="H10" i="12"/>
  <c r="H14" i="12"/>
  <c r="H27" i="12"/>
  <c r="L25" i="11"/>
  <c r="K25" i="11"/>
  <c r="J25" i="11"/>
  <c r="I25" i="11"/>
  <c r="H25" i="11"/>
  <c r="M25" i="11"/>
  <c r="L24" i="11"/>
  <c r="K24" i="11"/>
  <c r="J24" i="11"/>
  <c r="I24" i="11"/>
  <c r="H24" i="11"/>
  <c r="M24" i="11"/>
  <c r="L23" i="11"/>
  <c r="K23" i="11"/>
  <c r="J23" i="11"/>
  <c r="I23" i="11"/>
  <c r="H23" i="11"/>
  <c r="M23" i="11"/>
  <c r="L22" i="11"/>
  <c r="K22" i="11"/>
  <c r="J22" i="11"/>
  <c r="I22" i="11"/>
  <c r="H22" i="11"/>
  <c r="M22" i="11"/>
  <c r="L21" i="11"/>
  <c r="L26" i="11"/>
  <c r="K21" i="11"/>
  <c r="K26" i="11"/>
  <c r="J21" i="11"/>
  <c r="J26" i="11"/>
  <c r="I21" i="11"/>
  <c r="I26" i="11"/>
  <c r="H21" i="11"/>
  <c r="H26" i="11"/>
  <c r="L19" i="11"/>
  <c r="K19" i="11"/>
  <c r="J19" i="11"/>
  <c r="I19" i="11"/>
  <c r="H19" i="11"/>
  <c r="M19" i="11"/>
  <c r="L18" i="11"/>
  <c r="K18" i="11"/>
  <c r="J18" i="11"/>
  <c r="I18" i="11"/>
  <c r="H18" i="11"/>
  <c r="M18" i="11"/>
  <c r="L17" i="11"/>
  <c r="K17" i="11"/>
  <c r="J17" i="11"/>
  <c r="I17" i="11"/>
  <c r="H17" i="11"/>
  <c r="M17" i="11"/>
  <c r="L16" i="11"/>
  <c r="K16" i="11"/>
  <c r="J16" i="11"/>
  <c r="I16" i="11"/>
  <c r="H16" i="11"/>
  <c r="M16" i="11"/>
  <c r="L15" i="11"/>
  <c r="L20" i="11"/>
  <c r="K15" i="11"/>
  <c r="K20" i="11"/>
  <c r="J15" i="11"/>
  <c r="J20" i="11"/>
  <c r="I15" i="11"/>
  <c r="I20" i="11"/>
  <c r="H15" i="11"/>
  <c r="M15" i="11"/>
  <c r="M20" i="11"/>
  <c r="O25" i="11"/>
  <c r="D33" i="11"/>
  <c r="L13" i="11"/>
  <c r="K13" i="11"/>
  <c r="J13" i="11"/>
  <c r="I13" i="11"/>
  <c r="H13" i="11"/>
  <c r="M13" i="11"/>
  <c r="L12" i="11"/>
  <c r="K12" i="11"/>
  <c r="J12" i="11"/>
  <c r="I12" i="11"/>
  <c r="H12" i="11"/>
  <c r="M12" i="11"/>
  <c r="O23" i="11"/>
  <c r="F33" i="11"/>
  <c r="L11" i="11"/>
  <c r="K11" i="11"/>
  <c r="J11" i="11"/>
  <c r="I11" i="11"/>
  <c r="H11" i="11"/>
  <c r="M11" i="11"/>
  <c r="L10" i="11"/>
  <c r="L14" i="11"/>
  <c r="L27" i="11"/>
  <c r="K10" i="11"/>
  <c r="K14" i="11"/>
  <c r="K27" i="11"/>
  <c r="J10" i="11"/>
  <c r="J14" i="11"/>
  <c r="I10" i="11"/>
  <c r="I14" i="11"/>
  <c r="I27" i="11"/>
  <c r="H10" i="11"/>
  <c r="M10" i="11"/>
  <c r="M14" i="11"/>
  <c r="L25" i="10"/>
  <c r="K25" i="10"/>
  <c r="J25" i="10"/>
  <c r="I25" i="10"/>
  <c r="H25" i="10"/>
  <c r="M25" i="10"/>
  <c r="L24" i="10"/>
  <c r="K24" i="10"/>
  <c r="J24" i="10"/>
  <c r="I24" i="10"/>
  <c r="H24" i="10"/>
  <c r="M24" i="10"/>
  <c r="L23" i="10"/>
  <c r="K23" i="10"/>
  <c r="J23" i="10"/>
  <c r="I23" i="10"/>
  <c r="H23" i="10"/>
  <c r="M23" i="10"/>
  <c r="L22" i="10"/>
  <c r="K22" i="10"/>
  <c r="J22" i="10"/>
  <c r="I22" i="10"/>
  <c r="H22" i="10"/>
  <c r="M22" i="10"/>
  <c r="L21" i="10"/>
  <c r="L26" i="10"/>
  <c r="K21" i="10"/>
  <c r="K26" i="10"/>
  <c r="J21" i="10"/>
  <c r="J26" i="10"/>
  <c r="I21" i="10"/>
  <c r="H21" i="10"/>
  <c r="M21" i="10"/>
  <c r="M26" i="10"/>
  <c r="H26" i="10"/>
  <c r="L19" i="10"/>
  <c r="K19" i="10"/>
  <c r="J19" i="10"/>
  <c r="I19" i="10"/>
  <c r="H19" i="10"/>
  <c r="M19" i="10"/>
  <c r="L18" i="10"/>
  <c r="K18" i="10"/>
  <c r="J18" i="10"/>
  <c r="I18" i="10"/>
  <c r="H18" i="10"/>
  <c r="M18" i="10"/>
  <c r="L17" i="10"/>
  <c r="K17" i="10"/>
  <c r="J17" i="10"/>
  <c r="I17" i="10"/>
  <c r="H17" i="10"/>
  <c r="M17" i="10"/>
  <c r="L16" i="10"/>
  <c r="K16" i="10"/>
  <c r="J16" i="10"/>
  <c r="I16" i="10"/>
  <c r="H16" i="10"/>
  <c r="M16" i="10"/>
  <c r="L15" i="10"/>
  <c r="L20" i="10"/>
  <c r="K15" i="10"/>
  <c r="K20" i="10"/>
  <c r="J15" i="10"/>
  <c r="J20" i="10"/>
  <c r="I15" i="10"/>
  <c r="I20" i="10"/>
  <c r="H15" i="10"/>
  <c r="H20" i="10"/>
  <c r="L13" i="10"/>
  <c r="K13" i="10"/>
  <c r="J13" i="10"/>
  <c r="I13" i="10"/>
  <c r="H13" i="10"/>
  <c r="M13" i="10"/>
  <c r="L12" i="10"/>
  <c r="K12" i="10"/>
  <c r="J12" i="10"/>
  <c r="I12" i="10"/>
  <c r="H12" i="10"/>
  <c r="M12" i="10"/>
  <c r="L11" i="10"/>
  <c r="K11" i="10"/>
  <c r="J11" i="10"/>
  <c r="I11" i="10"/>
  <c r="H11" i="10"/>
  <c r="M11" i="10"/>
  <c r="L10" i="10"/>
  <c r="L14" i="10"/>
  <c r="L27" i="10"/>
  <c r="K10" i="10"/>
  <c r="K14" i="10"/>
  <c r="K27" i="10"/>
  <c r="J10" i="10"/>
  <c r="J14" i="10"/>
  <c r="J27" i="10"/>
  <c r="I10" i="10"/>
  <c r="I14" i="10"/>
  <c r="H10" i="10"/>
  <c r="H14" i="10"/>
  <c r="H27" i="10"/>
  <c r="L25" i="9"/>
  <c r="K25" i="9"/>
  <c r="J25" i="9"/>
  <c r="I25" i="9"/>
  <c r="H25" i="9"/>
  <c r="M25" i="9"/>
  <c r="L24" i="9"/>
  <c r="K24" i="9"/>
  <c r="J24" i="9"/>
  <c r="I24" i="9"/>
  <c r="H24" i="9"/>
  <c r="M24" i="9"/>
  <c r="L23" i="9"/>
  <c r="K23" i="9"/>
  <c r="J23" i="9"/>
  <c r="I23" i="9"/>
  <c r="H23" i="9"/>
  <c r="M23" i="9"/>
  <c r="L22" i="9"/>
  <c r="K22" i="9"/>
  <c r="J22" i="9"/>
  <c r="I22" i="9"/>
  <c r="H22" i="9"/>
  <c r="M22" i="9"/>
  <c r="L21" i="9"/>
  <c r="L26" i="9"/>
  <c r="K21" i="9"/>
  <c r="K26" i="9"/>
  <c r="J21" i="9"/>
  <c r="J26" i="9"/>
  <c r="I21" i="9"/>
  <c r="I26" i="9"/>
  <c r="H21" i="9"/>
  <c r="H26" i="9"/>
  <c r="L19" i="9"/>
  <c r="K19" i="9"/>
  <c r="J19" i="9"/>
  <c r="I19" i="9"/>
  <c r="H19" i="9"/>
  <c r="M19" i="9"/>
  <c r="L18" i="9"/>
  <c r="K18" i="9"/>
  <c r="J18" i="9"/>
  <c r="I18" i="9"/>
  <c r="H18" i="9"/>
  <c r="M18" i="9"/>
  <c r="L17" i="9"/>
  <c r="K17" i="9"/>
  <c r="J17" i="9"/>
  <c r="I17" i="9"/>
  <c r="H17" i="9"/>
  <c r="M17" i="9"/>
  <c r="L16" i="9"/>
  <c r="K16" i="9"/>
  <c r="J16" i="9"/>
  <c r="I16" i="9"/>
  <c r="H16" i="9"/>
  <c r="M16" i="9"/>
  <c r="L15" i="9"/>
  <c r="L20" i="9"/>
  <c r="K15" i="9"/>
  <c r="K20" i="9"/>
  <c r="J15" i="9"/>
  <c r="J20" i="9"/>
  <c r="I15" i="9"/>
  <c r="I20" i="9"/>
  <c r="H15" i="9"/>
  <c r="M15" i="9"/>
  <c r="M20" i="9"/>
  <c r="O25" i="9"/>
  <c r="D33" i="9"/>
  <c r="L13" i="9"/>
  <c r="K13" i="9"/>
  <c r="J13" i="9"/>
  <c r="I13" i="9"/>
  <c r="H13" i="9"/>
  <c r="M13" i="9"/>
  <c r="L12" i="9"/>
  <c r="K12" i="9"/>
  <c r="J12" i="9"/>
  <c r="I12" i="9"/>
  <c r="H12" i="9"/>
  <c r="M12" i="9"/>
  <c r="L11" i="9"/>
  <c r="K11" i="9"/>
  <c r="J11" i="9"/>
  <c r="I11" i="9"/>
  <c r="H11" i="9"/>
  <c r="M11" i="9"/>
  <c r="L10" i="9"/>
  <c r="L14" i="9"/>
  <c r="L27" i="9"/>
  <c r="K10" i="9"/>
  <c r="K14" i="9"/>
  <c r="K27" i="9"/>
  <c r="J10" i="9"/>
  <c r="J14" i="9"/>
  <c r="J27" i="9"/>
  <c r="I10" i="9"/>
  <c r="I14" i="9"/>
  <c r="I27" i="9"/>
  <c r="H10" i="9"/>
  <c r="H14" i="9"/>
  <c r="L25" i="8"/>
  <c r="K25" i="8"/>
  <c r="J25" i="8"/>
  <c r="I25" i="8"/>
  <c r="H25" i="8"/>
  <c r="M25" i="8"/>
  <c r="L24" i="8"/>
  <c r="K24" i="8"/>
  <c r="J24" i="8"/>
  <c r="I24" i="8"/>
  <c r="H24" i="8"/>
  <c r="M24" i="8"/>
  <c r="L23" i="8"/>
  <c r="K23" i="8"/>
  <c r="J23" i="8"/>
  <c r="I23" i="8"/>
  <c r="H23" i="8"/>
  <c r="M23" i="8"/>
  <c r="L22" i="8"/>
  <c r="K22" i="8"/>
  <c r="J22" i="8"/>
  <c r="I22" i="8"/>
  <c r="H22" i="8"/>
  <c r="M22" i="8"/>
  <c r="L21" i="8"/>
  <c r="L26" i="8"/>
  <c r="K21" i="8"/>
  <c r="K26" i="8"/>
  <c r="J21" i="8"/>
  <c r="J26" i="8"/>
  <c r="I21" i="8"/>
  <c r="H21" i="8"/>
  <c r="M21" i="8"/>
  <c r="M26" i="8"/>
  <c r="H26" i="8"/>
  <c r="L19" i="8"/>
  <c r="K19" i="8"/>
  <c r="J19" i="8"/>
  <c r="I19" i="8"/>
  <c r="H19" i="8"/>
  <c r="M19" i="8"/>
  <c r="L18" i="8"/>
  <c r="K18" i="8"/>
  <c r="J18" i="8"/>
  <c r="I18" i="8"/>
  <c r="H18" i="8"/>
  <c r="M18" i="8"/>
  <c r="L17" i="8"/>
  <c r="K17" i="8"/>
  <c r="J17" i="8"/>
  <c r="I17" i="8"/>
  <c r="H17" i="8"/>
  <c r="M17" i="8"/>
  <c r="L16" i="8"/>
  <c r="K16" i="8"/>
  <c r="J16" i="8"/>
  <c r="I16" i="8"/>
  <c r="H16" i="8"/>
  <c r="M16" i="8"/>
  <c r="L15" i="8"/>
  <c r="L20" i="8"/>
  <c r="K15" i="8"/>
  <c r="K20" i="8"/>
  <c r="J15" i="8"/>
  <c r="J20" i="8"/>
  <c r="I15" i="8"/>
  <c r="I20" i="8"/>
  <c r="H15" i="8"/>
  <c r="H20" i="8"/>
  <c r="L13" i="8"/>
  <c r="K13" i="8"/>
  <c r="J13" i="8"/>
  <c r="I13" i="8"/>
  <c r="H13" i="8"/>
  <c r="M13" i="8"/>
  <c r="L12" i="8"/>
  <c r="K12" i="8"/>
  <c r="J12" i="8"/>
  <c r="I12" i="8"/>
  <c r="H12" i="8"/>
  <c r="M12" i="8"/>
  <c r="L11" i="8"/>
  <c r="K11" i="8"/>
  <c r="J11" i="8"/>
  <c r="I11" i="8"/>
  <c r="H11" i="8"/>
  <c r="M11" i="8"/>
  <c r="L10" i="8"/>
  <c r="L14" i="8"/>
  <c r="L27" i="8"/>
  <c r="K10" i="8"/>
  <c r="K14" i="8"/>
  <c r="K27" i="8"/>
  <c r="J10" i="8"/>
  <c r="J14" i="8"/>
  <c r="J27" i="8"/>
  <c r="I10" i="8"/>
  <c r="I14" i="8"/>
  <c r="H10" i="8"/>
  <c r="H14" i="8"/>
  <c r="H27" i="8"/>
  <c r="L25" i="7"/>
  <c r="K25" i="7"/>
  <c r="J25" i="7"/>
  <c r="I25" i="7"/>
  <c r="H25" i="7"/>
  <c r="M25" i="7"/>
  <c r="L24" i="7"/>
  <c r="K24" i="7"/>
  <c r="J24" i="7"/>
  <c r="I24" i="7"/>
  <c r="H24" i="7"/>
  <c r="M24" i="7"/>
  <c r="L23" i="7"/>
  <c r="K23" i="7"/>
  <c r="J23" i="7"/>
  <c r="I23" i="7"/>
  <c r="H23" i="7"/>
  <c r="M23" i="7"/>
  <c r="L22" i="7"/>
  <c r="K22" i="7"/>
  <c r="J22" i="7"/>
  <c r="I22" i="7"/>
  <c r="H22" i="7"/>
  <c r="M22" i="7"/>
  <c r="L21" i="7"/>
  <c r="L26" i="7"/>
  <c r="K21" i="7"/>
  <c r="K26" i="7"/>
  <c r="J21" i="7"/>
  <c r="J26" i="7"/>
  <c r="I21" i="7"/>
  <c r="I26" i="7"/>
  <c r="H21" i="7"/>
  <c r="H26" i="7"/>
  <c r="L19" i="7"/>
  <c r="K19" i="7"/>
  <c r="J19" i="7"/>
  <c r="I19" i="7"/>
  <c r="H19" i="7"/>
  <c r="M19" i="7"/>
  <c r="L18" i="7"/>
  <c r="K18" i="7"/>
  <c r="J18" i="7"/>
  <c r="I18" i="7"/>
  <c r="H18" i="7"/>
  <c r="M18" i="7"/>
  <c r="L17" i="7"/>
  <c r="K17" i="7"/>
  <c r="J17" i="7"/>
  <c r="I17" i="7"/>
  <c r="H17" i="7"/>
  <c r="M17" i="7"/>
  <c r="L16" i="7"/>
  <c r="K16" i="7"/>
  <c r="J16" i="7"/>
  <c r="I16" i="7"/>
  <c r="H16" i="7"/>
  <c r="M16" i="7"/>
  <c r="L15" i="7"/>
  <c r="L20" i="7"/>
  <c r="K15" i="7"/>
  <c r="K20" i="7"/>
  <c r="J15" i="7"/>
  <c r="J20" i="7"/>
  <c r="I15" i="7"/>
  <c r="I20" i="7"/>
  <c r="H15" i="7"/>
  <c r="H20" i="7"/>
  <c r="L13" i="7"/>
  <c r="K13" i="7"/>
  <c r="J13" i="7"/>
  <c r="I13" i="7"/>
  <c r="H13" i="7"/>
  <c r="M13" i="7"/>
  <c r="L12" i="7"/>
  <c r="K12" i="7"/>
  <c r="J12" i="7"/>
  <c r="I12" i="7"/>
  <c r="H12" i="7"/>
  <c r="M12" i="7"/>
  <c r="L11" i="7"/>
  <c r="K11" i="7"/>
  <c r="J11" i="7"/>
  <c r="I11" i="7"/>
  <c r="H11" i="7"/>
  <c r="M11" i="7"/>
  <c r="L10" i="7"/>
  <c r="L14" i="7"/>
  <c r="L27" i="7"/>
  <c r="K10" i="7"/>
  <c r="K14" i="7"/>
  <c r="K27" i="7"/>
  <c r="J10" i="7"/>
  <c r="J14" i="7"/>
  <c r="J27" i="7"/>
  <c r="I10" i="7"/>
  <c r="I14" i="7"/>
  <c r="I27" i="7"/>
  <c r="H10" i="7"/>
  <c r="H14" i="7"/>
  <c r="H27" i="7"/>
  <c r="L25" i="6"/>
  <c r="K25" i="6"/>
  <c r="J25" i="6"/>
  <c r="I25" i="6"/>
  <c r="H25" i="6"/>
  <c r="M25" i="6"/>
  <c r="L24" i="6"/>
  <c r="K24" i="6"/>
  <c r="J24" i="6"/>
  <c r="I24" i="6"/>
  <c r="H24" i="6"/>
  <c r="M24" i="6"/>
  <c r="L23" i="6"/>
  <c r="K23" i="6"/>
  <c r="J23" i="6"/>
  <c r="I23" i="6"/>
  <c r="H23" i="6"/>
  <c r="M23" i="6"/>
  <c r="L22" i="6"/>
  <c r="K22" i="6"/>
  <c r="J22" i="6"/>
  <c r="I22" i="6"/>
  <c r="H22" i="6"/>
  <c r="M22" i="6"/>
  <c r="L21" i="6"/>
  <c r="L26" i="6"/>
  <c r="K21" i="6"/>
  <c r="K26" i="6"/>
  <c r="J21" i="6"/>
  <c r="J26" i="6"/>
  <c r="I21" i="6"/>
  <c r="I26" i="6"/>
  <c r="H21" i="6"/>
  <c r="H26" i="6"/>
  <c r="L19" i="6"/>
  <c r="K19" i="6"/>
  <c r="J19" i="6"/>
  <c r="I19" i="6"/>
  <c r="H19" i="6"/>
  <c r="M19" i="6"/>
  <c r="L18" i="6"/>
  <c r="K18" i="6"/>
  <c r="J18" i="6"/>
  <c r="I18" i="6"/>
  <c r="H18" i="6"/>
  <c r="M18" i="6"/>
  <c r="L17" i="6"/>
  <c r="K17" i="6"/>
  <c r="J17" i="6"/>
  <c r="I17" i="6"/>
  <c r="H17" i="6"/>
  <c r="M17" i="6"/>
  <c r="L16" i="6"/>
  <c r="K16" i="6"/>
  <c r="J16" i="6"/>
  <c r="I16" i="6"/>
  <c r="H16" i="6"/>
  <c r="M16" i="6"/>
  <c r="L15" i="6"/>
  <c r="L20" i="6"/>
  <c r="K15" i="6"/>
  <c r="K20" i="6"/>
  <c r="J15" i="6"/>
  <c r="J20" i="6"/>
  <c r="I15" i="6"/>
  <c r="I20" i="6"/>
  <c r="H15" i="6"/>
  <c r="H20" i="6"/>
  <c r="L13" i="6"/>
  <c r="K13" i="6"/>
  <c r="J13" i="6"/>
  <c r="I13" i="6"/>
  <c r="H13" i="6"/>
  <c r="M13" i="6"/>
  <c r="L12" i="6"/>
  <c r="K12" i="6"/>
  <c r="J12" i="6"/>
  <c r="I12" i="6"/>
  <c r="H12" i="6"/>
  <c r="M12" i="6"/>
  <c r="L11" i="6"/>
  <c r="K11" i="6"/>
  <c r="J11" i="6"/>
  <c r="I11" i="6"/>
  <c r="H11" i="6"/>
  <c r="M11" i="6"/>
  <c r="L10" i="6"/>
  <c r="L14" i="6"/>
  <c r="L27" i="6"/>
  <c r="K10" i="6"/>
  <c r="K14" i="6"/>
  <c r="K27" i="6"/>
  <c r="J10" i="6"/>
  <c r="J14" i="6"/>
  <c r="J27" i="6"/>
  <c r="I10" i="6"/>
  <c r="I14" i="6"/>
  <c r="I27" i="6"/>
  <c r="H10" i="6"/>
  <c r="H14" i="6"/>
  <c r="H27" i="6"/>
  <c r="L25" i="5"/>
  <c r="K25" i="5"/>
  <c r="J25" i="5"/>
  <c r="I25" i="5"/>
  <c r="H25" i="5"/>
  <c r="M25" i="5"/>
  <c r="L24" i="5"/>
  <c r="K24" i="5"/>
  <c r="J24" i="5"/>
  <c r="I24" i="5"/>
  <c r="H24" i="5"/>
  <c r="M24" i="5"/>
  <c r="L23" i="5"/>
  <c r="K23" i="5"/>
  <c r="J23" i="5"/>
  <c r="I23" i="5"/>
  <c r="H23" i="5"/>
  <c r="M23" i="5"/>
  <c r="L22" i="5"/>
  <c r="K22" i="5"/>
  <c r="J22" i="5"/>
  <c r="I22" i="5"/>
  <c r="H22" i="5"/>
  <c r="M22" i="5"/>
  <c r="L21" i="5"/>
  <c r="L26" i="5"/>
  <c r="K21" i="5"/>
  <c r="K26" i="5"/>
  <c r="J21" i="5"/>
  <c r="J26" i="5"/>
  <c r="I21" i="5"/>
  <c r="I26" i="5"/>
  <c r="H21" i="5"/>
  <c r="H26" i="5"/>
  <c r="L19" i="5"/>
  <c r="K19" i="5"/>
  <c r="J19" i="5"/>
  <c r="I19" i="5"/>
  <c r="H19" i="5"/>
  <c r="M19" i="5"/>
  <c r="L18" i="5"/>
  <c r="K18" i="5"/>
  <c r="J18" i="5"/>
  <c r="I18" i="5"/>
  <c r="H18" i="5"/>
  <c r="M18" i="5"/>
  <c r="L17" i="5"/>
  <c r="K17" i="5"/>
  <c r="J17" i="5"/>
  <c r="I17" i="5"/>
  <c r="H17" i="5"/>
  <c r="M17" i="5"/>
  <c r="L16" i="5"/>
  <c r="K16" i="5"/>
  <c r="J16" i="5"/>
  <c r="I16" i="5"/>
  <c r="H16" i="5"/>
  <c r="M16" i="5"/>
  <c r="L15" i="5"/>
  <c r="L20" i="5"/>
  <c r="K15" i="5"/>
  <c r="K20" i="5"/>
  <c r="J15" i="5"/>
  <c r="J20" i="5"/>
  <c r="I15" i="5"/>
  <c r="I20" i="5"/>
  <c r="H15" i="5"/>
  <c r="M15" i="5"/>
  <c r="M20" i="5"/>
  <c r="O25" i="5"/>
  <c r="D33" i="5"/>
  <c r="L13" i="5"/>
  <c r="K13" i="5"/>
  <c r="J13" i="5"/>
  <c r="I13" i="5"/>
  <c r="H13" i="5"/>
  <c r="M13" i="5"/>
  <c r="L12" i="5"/>
  <c r="K12" i="5"/>
  <c r="J12" i="5"/>
  <c r="I12" i="5"/>
  <c r="H12" i="5"/>
  <c r="M12" i="5"/>
  <c r="O23" i="5"/>
  <c r="F33" i="5"/>
  <c r="L11" i="5"/>
  <c r="K11" i="5"/>
  <c r="J11" i="5"/>
  <c r="I11" i="5"/>
  <c r="H11" i="5"/>
  <c r="M11" i="5"/>
  <c r="L10" i="5"/>
  <c r="L14" i="5"/>
  <c r="L27" i="5"/>
  <c r="K10" i="5"/>
  <c r="K14" i="5"/>
  <c r="K27" i="5"/>
  <c r="J10" i="5"/>
  <c r="J14" i="5"/>
  <c r="J27" i="5"/>
  <c r="I10" i="5"/>
  <c r="I14" i="5"/>
  <c r="I27" i="5"/>
  <c r="H10" i="5"/>
  <c r="H14" i="5"/>
  <c r="L25" i="4"/>
  <c r="K25" i="4"/>
  <c r="J25" i="4"/>
  <c r="I25" i="4"/>
  <c r="H25" i="4"/>
  <c r="M25" i="4"/>
  <c r="L24" i="4"/>
  <c r="K24" i="4"/>
  <c r="J24" i="4"/>
  <c r="I24" i="4"/>
  <c r="H24" i="4"/>
  <c r="M24" i="4"/>
  <c r="L23" i="4"/>
  <c r="K23" i="4"/>
  <c r="J23" i="4"/>
  <c r="I23" i="4"/>
  <c r="H23" i="4"/>
  <c r="M23" i="4"/>
  <c r="L22" i="4"/>
  <c r="K22" i="4"/>
  <c r="J22" i="4"/>
  <c r="I22" i="4"/>
  <c r="H22" i="4"/>
  <c r="M22" i="4"/>
  <c r="L21" i="4"/>
  <c r="L26" i="4"/>
  <c r="K21" i="4"/>
  <c r="K26" i="4"/>
  <c r="J21" i="4"/>
  <c r="J26" i="4"/>
  <c r="I21" i="4"/>
  <c r="I26" i="4"/>
  <c r="H21" i="4"/>
  <c r="H26" i="4"/>
  <c r="L19" i="4"/>
  <c r="K19" i="4"/>
  <c r="J19" i="4"/>
  <c r="I19" i="4"/>
  <c r="H19" i="4"/>
  <c r="M19" i="4"/>
  <c r="L18" i="4"/>
  <c r="K18" i="4"/>
  <c r="J18" i="4"/>
  <c r="I18" i="4"/>
  <c r="H18" i="4"/>
  <c r="L17" i="4"/>
  <c r="K17" i="4"/>
  <c r="J17" i="4"/>
  <c r="I17" i="4"/>
  <c r="H17" i="4"/>
  <c r="M17" i="4"/>
  <c r="L16" i="4"/>
  <c r="K16" i="4"/>
  <c r="J16" i="4"/>
  <c r="I16" i="4"/>
  <c r="H16" i="4"/>
  <c r="M16" i="4"/>
  <c r="L15" i="4"/>
  <c r="L20" i="4"/>
  <c r="K15" i="4"/>
  <c r="K20" i="4"/>
  <c r="J15" i="4"/>
  <c r="J20" i="4"/>
  <c r="I15" i="4"/>
  <c r="I20" i="4"/>
  <c r="H15" i="4"/>
  <c r="H20" i="4"/>
  <c r="L13" i="4"/>
  <c r="K13" i="4"/>
  <c r="J13" i="4"/>
  <c r="I13" i="4"/>
  <c r="H13" i="4"/>
  <c r="M13" i="4"/>
  <c r="L12" i="4"/>
  <c r="K12" i="4"/>
  <c r="J12" i="4"/>
  <c r="I12" i="4"/>
  <c r="H12" i="4"/>
  <c r="M12" i="4"/>
  <c r="L11" i="4"/>
  <c r="K11" i="4"/>
  <c r="J11" i="4"/>
  <c r="I11" i="4"/>
  <c r="H11" i="4"/>
  <c r="M11" i="4"/>
  <c r="L10" i="4"/>
  <c r="L14" i="4"/>
  <c r="L27" i="4"/>
  <c r="K10" i="4"/>
  <c r="K14" i="4"/>
  <c r="K27" i="4"/>
  <c r="J10" i="4"/>
  <c r="J14" i="4"/>
  <c r="J27" i="4"/>
  <c r="I10" i="4"/>
  <c r="I14" i="4"/>
  <c r="I27" i="4"/>
  <c r="H10" i="4"/>
  <c r="H14" i="4"/>
  <c r="H27" i="4"/>
  <c r="L25" i="3"/>
  <c r="K25" i="3"/>
  <c r="J25" i="3"/>
  <c r="I25" i="3"/>
  <c r="H25" i="3"/>
  <c r="M25" i="3"/>
  <c r="L24" i="3"/>
  <c r="K24" i="3"/>
  <c r="J24" i="3"/>
  <c r="I24" i="3"/>
  <c r="H24" i="3"/>
  <c r="M24" i="3"/>
  <c r="L23" i="3"/>
  <c r="K23" i="3"/>
  <c r="J23" i="3"/>
  <c r="I23" i="3"/>
  <c r="H23" i="3"/>
  <c r="M23" i="3"/>
  <c r="L22" i="3"/>
  <c r="K22" i="3"/>
  <c r="J22" i="3"/>
  <c r="I22" i="3"/>
  <c r="H22" i="3"/>
  <c r="M22" i="3"/>
  <c r="L21" i="3"/>
  <c r="L26" i="3"/>
  <c r="K21" i="3"/>
  <c r="K26" i="3"/>
  <c r="J21" i="3"/>
  <c r="J26" i="3"/>
  <c r="I21" i="3"/>
  <c r="H21" i="3"/>
  <c r="M21" i="3"/>
  <c r="H26" i="3"/>
  <c r="L19" i="3"/>
  <c r="K19" i="3"/>
  <c r="J19" i="3"/>
  <c r="I19" i="3"/>
  <c r="H19" i="3"/>
  <c r="M19" i="3"/>
  <c r="L18" i="3"/>
  <c r="K18" i="3"/>
  <c r="J18" i="3"/>
  <c r="I18" i="3"/>
  <c r="H18" i="3"/>
  <c r="M18" i="3"/>
  <c r="L17" i="3"/>
  <c r="K17" i="3"/>
  <c r="J17" i="3"/>
  <c r="I17" i="3"/>
  <c r="H17" i="3"/>
  <c r="M17" i="3"/>
  <c r="L16" i="3"/>
  <c r="K16" i="3"/>
  <c r="J16" i="3"/>
  <c r="I16" i="3"/>
  <c r="H16" i="3"/>
  <c r="M16" i="3"/>
  <c r="L15" i="3"/>
  <c r="L20" i="3"/>
  <c r="K15" i="3"/>
  <c r="K20" i="3"/>
  <c r="J15" i="3"/>
  <c r="J20" i="3"/>
  <c r="I15" i="3"/>
  <c r="I20" i="3"/>
  <c r="H15" i="3"/>
  <c r="H20" i="3"/>
  <c r="L13" i="3"/>
  <c r="K13" i="3"/>
  <c r="J13" i="3"/>
  <c r="I13" i="3"/>
  <c r="H13" i="3"/>
  <c r="M13" i="3"/>
  <c r="L12" i="3"/>
  <c r="K12" i="3"/>
  <c r="J12" i="3"/>
  <c r="I12" i="3"/>
  <c r="H12" i="3"/>
  <c r="M12" i="3"/>
  <c r="L11" i="3"/>
  <c r="K11" i="3"/>
  <c r="J11" i="3"/>
  <c r="I11" i="3"/>
  <c r="H11" i="3"/>
  <c r="M11" i="3"/>
  <c r="L10" i="3"/>
  <c r="L14" i="3"/>
  <c r="L27" i="3"/>
  <c r="K10" i="3"/>
  <c r="K14" i="3"/>
  <c r="K27" i="3"/>
  <c r="J10" i="3"/>
  <c r="J14" i="3"/>
  <c r="J27" i="3"/>
  <c r="I10" i="3"/>
  <c r="I14" i="3"/>
  <c r="H10" i="3"/>
  <c r="H14" i="3"/>
  <c r="H27" i="3"/>
  <c r="L25" i="2"/>
  <c r="K25" i="2"/>
  <c r="J25" i="2"/>
  <c r="I25" i="2"/>
  <c r="H25" i="2"/>
  <c r="M25" i="2"/>
  <c r="L24" i="2"/>
  <c r="K24" i="2"/>
  <c r="J24" i="2"/>
  <c r="I24" i="2"/>
  <c r="H24" i="2"/>
  <c r="M24" i="2"/>
  <c r="L23" i="2"/>
  <c r="K23" i="2"/>
  <c r="J23" i="2"/>
  <c r="I23" i="2"/>
  <c r="H23" i="2"/>
  <c r="M23" i="2"/>
  <c r="L22" i="2"/>
  <c r="K22" i="2"/>
  <c r="J22" i="2"/>
  <c r="I22" i="2"/>
  <c r="H22" i="2"/>
  <c r="M22" i="2"/>
  <c r="L21" i="2"/>
  <c r="L26" i="2"/>
  <c r="K21" i="2"/>
  <c r="K26" i="2"/>
  <c r="J21" i="2"/>
  <c r="J26" i="2"/>
  <c r="I21" i="2"/>
  <c r="I26" i="2"/>
  <c r="H21" i="2"/>
  <c r="H26" i="2"/>
  <c r="L19" i="2"/>
  <c r="K19" i="2"/>
  <c r="J19" i="2"/>
  <c r="I19" i="2"/>
  <c r="H19" i="2"/>
  <c r="M19" i="2"/>
  <c r="L18" i="2"/>
  <c r="K18" i="2"/>
  <c r="J18" i="2"/>
  <c r="I18" i="2"/>
  <c r="H18" i="2"/>
  <c r="M18" i="2"/>
  <c r="L17" i="2"/>
  <c r="K17" i="2"/>
  <c r="J17" i="2"/>
  <c r="I17" i="2"/>
  <c r="H17" i="2"/>
  <c r="M17" i="2"/>
  <c r="L16" i="2"/>
  <c r="K16" i="2"/>
  <c r="J16" i="2"/>
  <c r="I16" i="2"/>
  <c r="H16" i="2"/>
  <c r="M16" i="2"/>
  <c r="L15" i="2"/>
  <c r="L20" i="2"/>
  <c r="K15" i="2"/>
  <c r="K20" i="2"/>
  <c r="J15" i="2"/>
  <c r="J20" i="2"/>
  <c r="I15" i="2"/>
  <c r="I20" i="2"/>
  <c r="H15" i="2"/>
  <c r="M15" i="2"/>
  <c r="L13" i="2"/>
  <c r="K13" i="2"/>
  <c r="J13" i="2"/>
  <c r="I13" i="2"/>
  <c r="H13" i="2"/>
  <c r="M13" i="2"/>
  <c r="L12" i="2"/>
  <c r="K12" i="2"/>
  <c r="J12" i="2"/>
  <c r="I12" i="2"/>
  <c r="H12" i="2"/>
  <c r="M12" i="2"/>
  <c r="L11" i="2"/>
  <c r="K11" i="2"/>
  <c r="J11" i="2"/>
  <c r="I11" i="2"/>
  <c r="H11" i="2"/>
  <c r="M11" i="2"/>
  <c r="L10" i="2"/>
  <c r="L14" i="2"/>
  <c r="L27" i="2"/>
  <c r="K10" i="2"/>
  <c r="K14" i="2"/>
  <c r="K27" i="2"/>
  <c r="J10" i="2"/>
  <c r="J14" i="2"/>
  <c r="J27" i="2"/>
  <c r="I10" i="2"/>
  <c r="I14" i="2"/>
  <c r="I27" i="2"/>
  <c r="H10" i="2"/>
  <c r="M10" i="2"/>
  <c r="M14" i="2"/>
  <c r="F26" i="24"/>
  <c r="E26" i="24"/>
  <c r="D26" i="24"/>
  <c r="C26" i="24"/>
  <c r="B26" i="24"/>
  <c r="G25" i="24"/>
  <c r="G24" i="24"/>
  <c r="G23" i="24"/>
  <c r="G22" i="24"/>
  <c r="G21" i="24"/>
  <c r="F20" i="24"/>
  <c r="E20" i="24"/>
  <c r="D20" i="24"/>
  <c r="C20" i="24"/>
  <c r="B20" i="24"/>
  <c r="G19" i="24"/>
  <c r="G18" i="24"/>
  <c r="G17" i="24"/>
  <c r="G16" i="24"/>
  <c r="G15" i="24"/>
  <c r="F14" i="24"/>
  <c r="F27" i="24"/>
  <c r="E14" i="24"/>
  <c r="E27" i="24"/>
  <c r="D14" i="24"/>
  <c r="D27" i="24"/>
  <c r="C14" i="24"/>
  <c r="C27" i="24"/>
  <c r="B14" i="24"/>
  <c r="B27" i="24"/>
  <c r="G13" i="24"/>
  <c r="G12" i="24"/>
  <c r="G11" i="24"/>
  <c r="G10" i="24"/>
  <c r="F26" i="23"/>
  <c r="E26" i="23"/>
  <c r="D26" i="23"/>
  <c r="C26" i="23"/>
  <c r="B26" i="23"/>
  <c r="G25" i="23"/>
  <c r="G24" i="23"/>
  <c r="G23" i="23"/>
  <c r="G22" i="23"/>
  <c r="G21" i="23"/>
  <c r="F20" i="23"/>
  <c r="E20" i="23"/>
  <c r="D20" i="23"/>
  <c r="C20" i="23"/>
  <c r="B20" i="23"/>
  <c r="G19" i="23"/>
  <c r="G18" i="23"/>
  <c r="G17" i="23"/>
  <c r="G16" i="23"/>
  <c r="G15" i="23"/>
  <c r="F14" i="23"/>
  <c r="F27" i="23"/>
  <c r="E14" i="23"/>
  <c r="E27" i="23"/>
  <c r="D14" i="23"/>
  <c r="D27" i="23"/>
  <c r="C14" i="23"/>
  <c r="C27" i="23"/>
  <c r="B14" i="23"/>
  <c r="B27" i="23"/>
  <c r="G13" i="23"/>
  <c r="G12" i="23"/>
  <c r="G11" i="23"/>
  <c r="G10" i="23"/>
  <c r="F26" i="22"/>
  <c r="E26" i="22"/>
  <c r="D26" i="22"/>
  <c r="C26" i="22"/>
  <c r="B26" i="22"/>
  <c r="G25" i="22"/>
  <c r="G24" i="22"/>
  <c r="G23" i="22"/>
  <c r="G22" i="22"/>
  <c r="G21" i="22"/>
  <c r="F20" i="22"/>
  <c r="E20" i="22"/>
  <c r="D20" i="22"/>
  <c r="C20" i="22"/>
  <c r="B20" i="22"/>
  <c r="G19" i="22"/>
  <c r="G18" i="22"/>
  <c r="G17" i="22"/>
  <c r="G16" i="22"/>
  <c r="G15" i="22"/>
  <c r="F14" i="22"/>
  <c r="F27" i="22"/>
  <c r="E14" i="22"/>
  <c r="E27" i="22"/>
  <c r="D14" i="22"/>
  <c r="D27" i="22"/>
  <c r="C14" i="22"/>
  <c r="C27" i="22"/>
  <c r="B14" i="22"/>
  <c r="B27" i="22"/>
  <c r="G13" i="22"/>
  <c r="G12" i="22"/>
  <c r="G11" i="22"/>
  <c r="G10" i="22"/>
  <c r="F26" i="21"/>
  <c r="E26" i="21"/>
  <c r="D26" i="21"/>
  <c r="C26" i="21"/>
  <c r="B26" i="21"/>
  <c r="G25" i="21"/>
  <c r="G24" i="21"/>
  <c r="G23" i="21"/>
  <c r="G22" i="21"/>
  <c r="G21" i="21"/>
  <c r="F20" i="21"/>
  <c r="E20" i="21"/>
  <c r="D20" i="21"/>
  <c r="C20" i="21"/>
  <c r="B20" i="21"/>
  <c r="G19" i="21"/>
  <c r="G18" i="21"/>
  <c r="G17" i="21"/>
  <c r="G16" i="21"/>
  <c r="G15" i="21"/>
  <c r="F14" i="21"/>
  <c r="F27" i="21"/>
  <c r="E14" i="21"/>
  <c r="E27" i="21"/>
  <c r="D14" i="21"/>
  <c r="D27" i="21"/>
  <c r="C14" i="21"/>
  <c r="C27" i="21"/>
  <c r="B14" i="21"/>
  <c r="B27" i="21"/>
  <c r="G13" i="21"/>
  <c r="G12" i="21"/>
  <c r="G11" i="21"/>
  <c r="G10" i="21"/>
  <c r="F26" i="20"/>
  <c r="E26" i="20"/>
  <c r="D26" i="20"/>
  <c r="C26" i="20"/>
  <c r="B26" i="20"/>
  <c r="G25" i="20"/>
  <c r="G24" i="20"/>
  <c r="G23" i="20"/>
  <c r="G22" i="20"/>
  <c r="G21" i="20"/>
  <c r="F20" i="20"/>
  <c r="E20" i="20"/>
  <c r="D20" i="20"/>
  <c r="C20" i="20"/>
  <c r="B20" i="20"/>
  <c r="G19" i="20"/>
  <c r="G18" i="20"/>
  <c r="G17" i="20"/>
  <c r="G16" i="20"/>
  <c r="G15" i="20"/>
  <c r="F14" i="20"/>
  <c r="F27" i="20"/>
  <c r="E14" i="20"/>
  <c r="E27" i="20"/>
  <c r="D14" i="20"/>
  <c r="D27" i="20"/>
  <c r="C14" i="20"/>
  <c r="C27" i="20"/>
  <c r="B14" i="20"/>
  <c r="B27" i="20"/>
  <c r="G13" i="20"/>
  <c r="G12" i="20"/>
  <c r="G11" i="20"/>
  <c r="G10" i="20"/>
  <c r="F26" i="19"/>
  <c r="E26" i="19"/>
  <c r="D26" i="19"/>
  <c r="C26" i="19"/>
  <c r="B26" i="19"/>
  <c r="G25" i="19"/>
  <c r="G24" i="19"/>
  <c r="G23" i="19"/>
  <c r="G22" i="19"/>
  <c r="G21" i="19"/>
  <c r="F20" i="19"/>
  <c r="E20" i="19"/>
  <c r="D20" i="19"/>
  <c r="C20" i="19"/>
  <c r="B20" i="19"/>
  <c r="G19" i="19"/>
  <c r="G18" i="19"/>
  <c r="G17" i="19"/>
  <c r="G16" i="19"/>
  <c r="G15" i="19"/>
  <c r="F14" i="19"/>
  <c r="F27" i="19"/>
  <c r="E14" i="19"/>
  <c r="E27" i="19"/>
  <c r="D14" i="19"/>
  <c r="D27" i="19"/>
  <c r="C14" i="19"/>
  <c r="C27" i="19"/>
  <c r="B14" i="19"/>
  <c r="B27" i="19"/>
  <c r="G13" i="19"/>
  <c r="G12" i="19"/>
  <c r="G11" i="19"/>
  <c r="G10" i="19"/>
  <c r="F26" i="18"/>
  <c r="E26" i="18"/>
  <c r="D26" i="18"/>
  <c r="C26" i="18"/>
  <c r="B26" i="18"/>
  <c r="G25" i="18"/>
  <c r="G24" i="18"/>
  <c r="G23" i="18"/>
  <c r="G22" i="18"/>
  <c r="G21" i="18"/>
  <c r="F20" i="18"/>
  <c r="E20" i="18"/>
  <c r="D20" i="18"/>
  <c r="C20" i="18"/>
  <c r="B20" i="18"/>
  <c r="G19" i="18"/>
  <c r="G18" i="18"/>
  <c r="G17" i="18"/>
  <c r="G16" i="18"/>
  <c r="G15" i="18"/>
  <c r="F14" i="18"/>
  <c r="F27" i="18"/>
  <c r="E14" i="18"/>
  <c r="E27" i="18"/>
  <c r="D14" i="18"/>
  <c r="D27" i="18"/>
  <c r="C14" i="18"/>
  <c r="C27" i="18"/>
  <c r="B14" i="18"/>
  <c r="B27" i="18"/>
  <c r="G13" i="18"/>
  <c r="G12" i="18"/>
  <c r="G11" i="18"/>
  <c r="G10" i="18"/>
  <c r="F26" i="17"/>
  <c r="E26" i="17"/>
  <c r="D26" i="17"/>
  <c r="C26" i="17"/>
  <c r="B26" i="17"/>
  <c r="G25" i="17"/>
  <c r="G24" i="17"/>
  <c r="G23" i="17"/>
  <c r="G22" i="17"/>
  <c r="G21" i="17"/>
  <c r="F20" i="17"/>
  <c r="E20" i="17"/>
  <c r="D20" i="17"/>
  <c r="C20" i="17"/>
  <c r="B20" i="17"/>
  <c r="G19" i="17"/>
  <c r="G18" i="17"/>
  <c r="G17" i="17"/>
  <c r="G16" i="17"/>
  <c r="G15" i="17"/>
  <c r="F14" i="17"/>
  <c r="F27" i="17"/>
  <c r="E14" i="17"/>
  <c r="E27" i="17"/>
  <c r="D14" i="17"/>
  <c r="D27" i="17"/>
  <c r="C14" i="17"/>
  <c r="C27" i="17"/>
  <c r="B14" i="17"/>
  <c r="B27" i="17"/>
  <c r="G13" i="17"/>
  <c r="G12" i="17"/>
  <c r="G11" i="17"/>
  <c r="G10" i="17"/>
  <c r="E14" i="16"/>
  <c r="F26" i="16"/>
  <c r="E26" i="16"/>
  <c r="D26" i="16"/>
  <c r="C26" i="16"/>
  <c r="B26" i="16"/>
  <c r="G25" i="16"/>
  <c r="G24" i="16"/>
  <c r="G23" i="16"/>
  <c r="G22" i="16"/>
  <c r="G21" i="16"/>
  <c r="F20" i="16"/>
  <c r="E20" i="16"/>
  <c r="D20" i="16"/>
  <c r="C20" i="16"/>
  <c r="B20" i="16"/>
  <c r="G19" i="16"/>
  <c r="G18" i="16"/>
  <c r="G17" i="16"/>
  <c r="G16" i="16"/>
  <c r="G15" i="16"/>
  <c r="F14" i="16"/>
  <c r="F27" i="16"/>
  <c r="E27" i="16"/>
  <c r="D14" i="16"/>
  <c r="D27" i="16"/>
  <c r="C14" i="16"/>
  <c r="C27" i="16"/>
  <c r="B14" i="16"/>
  <c r="B27" i="16"/>
  <c r="G13" i="16"/>
  <c r="G12" i="16"/>
  <c r="G11" i="16"/>
  <c r="G10" i="16"/>
  <c r="G14" i="16"/>
  <c r="F26" i="15"/>
  <c r="E26" i="15"/>
  <c r="D26" i="15"/>
  <c r="C26" i="15"/>
  <c r="B26" i="15"/>
  <c r="G25" i="15"/>
  <c r="G24" i="15"/>
  <c r="G23" i="15"/>
  <c r="G22" i="15"/>
  <c r="G21" i="15"/>
  <c r="F20" i="15"/>
  <c r="E20" i="15"/>
  <c r="D20" i="15"/>
  <c r="C20" i="15"/>
  <c r="B20" i="15"/>
  <c r="G19" i="15"/>
  <c r="G18" i="15"/>
  <c r="G17" i="15"/>
  <c r="G16" i="15"/>
  <c r="G15" i="15"/>
  <c r="F14" i="15"/>
  <c r="F27" i="15"/>
  <c r="E14" i="15"/>
  <c r="E27" i="15"/>
  <c r="D14" i="15"/>
  <c r="D27" i="15"/>
  <c r="C14" i="15"/>
  <c r="C27" i="15"/>
  <c r="B14" i="15"/>
  <c r="B27" i="15"/>
  <c r="G13" i="15"/>
  <c r="G12" i="15"/>
  <c r="G11" i="15"/>
  <c r="G10" i="15"/>
  <c r="F26" i="14"/>
  <c r="E26" i="14"/>
  <c r="D26" i="14"/>
  <c r="C26" i="14"/>
  <c r="B26" i="14"/>
  <c r="G25" i="14"/>
  <c r="G24" i="14"/>
  <c r="G23" i="14"/>
  <c r="G22" i="14"/>
  <c r="G21" i="14"/>
  <c r="F20" i="14"/>
  <c r="E20" i="14"/>
  <c r="D20" i="14"/>
  <c r="C20" i="14"/>
  <c r="B20" i="14"/>
  <c r="G19" i="14"/>
  <c r="G18" i="14"/>
  <c r="G17" i="14"/>
  <c r="G16" i="14"/>
  <c r="G15" i="14"/>
  <c r="F14" i="14"/>
  <c r="F27" i="14"/>
  <c r="E14" i="14"/>
  <c r="E27" i="14"/>
  <c r="D14" i="14"/>
  <c r="D27" i="14"/>
  <c r="C14" i="14"/>
  <c r="C27" i="14"/>
  <c r="B14" i="14"/>
  <c r="B27" i="14"/>
  <c r="G13" i="14"/>
  <c r="G12" i="14"/>
  <c r="G11" i="14"/>
  <c r="G10" i="14"/>
  <c r="B14" i="13"/>
  <c r="G23" i="13"/>
  <c r="F26" i="13"/>
  <c r="E26" i="13"/>
  <c r="D26" i="13"/>
  <c r="C26" i="13"/>
  <c r="B26" i="13"/>
  <c r="B20" i="13"/>
  <c r="B27" i="13"/>
  <c r="G25" i="13"/>
  <c r="G24" i="13"/>
  <c r="G22" i="13"/>
  <c r="G21" i="13"/>
  <c r="F20" i="13"/>
  <c r="E20" i="13"/>
  <c r="D20" i="13"/>
  <c r="C20" i="13"/>
  <c r="G19" i="13"/>
  <c r="G18" i="13"/>
  <c r="G17" i="13"/>
  <c r="G16" i="13"/>
  <c r="G15" i="13"/>
  <c r="F14" i="13"/>
  <c r="F27" i="13"/>
  <c r="E14" i="13"/>
  <c r="E27" i="13"/>
  <c r="D14" i="13"/>
  <c r="D27" i="13"/>
  <c r="C14" i="13"/>
  <c r="G13" i="13"/>
  <c r="G12" i="13"/>
  <c r="F30" i="13"/>
  <c r="G11" i="13"/>
  <c r="G10" i="13"/>
  <c r="G14" i="13"/>
  <c r="B14" i="12"/>
  <c r="F26" i="12"/>
  <c r="E26" i="12"/>
  <c r="D26" i="12"/>
  <c r="C26" i="12"/>
  <c r="B26" i="12"/>
  <c r="G25" i="12"/>
  <c r="G24" i="12"/>
  <c r="G23" i="12"/>
  <c r="G22" i="12"/>
  <c r="G21" i="12"/>
  <c r="F20" i="12"/>
  <c r="E20" i="12"/>
  <c r="D20" i="12"/>
  <c r="C20" i="12"/>
  <c r="B20" i="12"/>
  <c r="G19" i="12"/>
  <c r="G18" i="12"/>
  <c r="G17" i="12"/>
  <c r="G16" i="12"/>
  <c r="G15" i="12"/>
  <c r="F14" i="12"/>
  <c r="F27" i="12"/>
  <c r="E14" i="12"/>
  <c r="E27" i="12"/>
  <c r="D14" i="12"/>
  <c r="D27" i="12"/>
  <c r="C14" i="12"/>
  <c r="C27" i="12"/>
  <c r="G13" i="12"/>
  <c r="G12" i="12"/>
  <c r="G11" i="12"/>
  <c r="G10" i="12"/>
  <c r="F26" i="11"/>
  <c r="E26" i="11"/>
  <c r="D26" i="11"/>
  <c r="C26" i="11"/>
  <c r="B26" i="11"/>
  <c r="G25" i="11"/>
  <c r="G24" i="11"/>
  <c r="G23" i="11"/>
  <c r="G22" i="11"/>
  <c r="G21" i="11"/>
  <c r="F20" i="11"/>
  <c r="E20" i="11"/>
  <c r="D20" i="11"/>
  <c r="C20" i="11"/>
  <c r="B20" i="11"/>
  <c r="G19" i="11"/>
  <c r="G18" i="11"/>
  <c r="G17" i="11"/>
  <c r="G16" i="11"/>
  <c r="G15" i="11"/>
  <c r="F14" i="11"/>
  <c r="F27" i="11"/>
  <c r="E14" i="11"/>
  <c r="E27" i="11"/>
  <c r="D14" i="11"/>
  <c r="D27" i="11"/>
  <c r="C14" i="11"/>
  <c r="C27" i="11"/>
  <c r="B14" i="11"/>
  <c r="B27" i="11"/>
  <c r="G13" i="11"/>
  <c r="G12" i="11"/>
  <c r="G11" i="11"/>
  <c r="G10" i="11"/>
  <c r="F26" i="10"/>
  <c r="E26" i="10"/>
  <c r="D26" i="10"/>
  <c r="C26" i="10"/>
  <c r="B26" i="10"/>
  <c r="G25" i="10"/>
  <c r="G24" i="10"/>
  <c r="G23" i="10"/>
  <c r="G22" i="10"/>
  <c r="G21" i="10"/>
  <c r="F20" i="10"/>
  <c r="E20" i="10"/>
  <c r="D20" i="10"/>
  <c r="C20" i="10"/>
  <c r="B20" i="10"/>
  <c r="G19" i="10"/>
  <c r="G18" i="10"/>
  <c r="G17" i="10"/>
  <c r="G16" i="10"/>
  <c r="G15" i="10"/>
  <c r="F14" i="10"/>
  <c r="F27" i="10"/>
  <c r="E14" i="10"/>
  <c r="E27" i="10"/>
  <c r="D14" i="10"/>
  <c r="D27" i="10"/>
  <c r="C14" i="10"/>
  <c r="C27" i="10"/>
  <c r="B14" i="10"/>
  <c r="B27" i="10"/>
  <c r="G13" i="10"/>
  <c r="G12" i="10"/>
  <c r="G11" i="10"/>
  <c r="G10" i="10"/>
  <c r="F26" i="9"/>
  <c r="E26" i="9"/>
  <c r="D26" i="9"/>
  <c r="C26" i="9"/>
  <c r="B26" i="9"/>
  <c r="G25" i="9"/>
  <c r="G24" i="9"/>
  <c r="G23" i="9"/>
  <c r="G22" i="9"/>
  <c r="G21" i="9"/>
  <c r="F20" i="9"/>
  <c r="E20" i="9"/>
  <c r="D20" i="9"/>
  <c r="C20" i="9"/>
  <c r="B20" i="9"/>
  <c r="G19" i="9"/>
  <c r="G18" i="9"/>
  <c r="G17" i="9"/>
  <c r="G16" i="9"/>
  <c r="G15" i="9"/>
  <c r="F14" i="9"/>
  <c r="F27" i="9"/>
  <c r="E14" i="9"/>
  <c r="E27" i="9"/>
  <c r="D14" i="9"/>
  <c r="D27" i="9"/>
  <c r="C14" i="9"/>
  <c r="C27" i="9"/>
  <c r="B14" i="9"/>
  <c r="B27" i="9"/>
  <c r="G13" i="9"/>
  <c r="G12" i="9"/>
  <c r="G11" i="9"/>
  <c r="G10" i="9"/>
  <c r="F14" i="8"/>
  <c r="F26" i="8"/>
  <c r="E26" i="8"/>
  <c r="D26" i="8"/>
  <c r="C26" i="8"/>
  <c r="B26" i="8"/>
  <c r="G25" i="8"/>
  <c r="G24" i="8"/>
  <c r="G23" i="8"/>
  <c r="G22" i="8"/>
  <c r="G21" i="8"/>
  <c r="F20" i="8"/>
  <c r="E20" i="8"/>
  <c r="D20" i="8"/>
  <c r="C20" i="8"/>
  <c r="B20" i="8"/>
  <c r="G19" i="8"/>
  <c r="G18" i="8"/>
  <c r="G17" i="8"/>
  <c r="G16" i="8"/>
  <c r="G15" i="8"/>
  <c r="F27" i="8"/>
  <c r="E14" i="8"/>
  <c r="E27" i="8"/>
  <c r="D14" i="8"/>
  <c r="D27" i="8"/>
  <c r="C14" i="8"/>
  <c r="C27" i="8"/>
  <c r="B14" i="8"/>
  <c r="B27" i="8"/>
  <c r="G13" i="8"/>
  <c r="G12" i="8"/>
  <c r="G11" i="8"/>
  <c r="G10" i="8"/>
  <c r="F26" i="7"/>
  <c r="E26" i="7"/>
  <c r="D26" i="7"/>
  <c r="C26" i="7"/>
  <c r="B26" i="7"/>
  <c r="G25" i="7"/>
  <c r="G24" i="7"/>
  <c r="G23" i="7"/>
  <c r="G22" i="7"/>
  <c r="G21" i="7"/>
  <c r="F20" i="7"/>
  <c r="E20" i="7"/>
  <c r="D20" i="7"/>
  <c r="C20" i="7"/>
  <c r="B20" i="7"/>
  <c r="G19" i="7"/>
  <c r="G18" i="7"/>
  <c r="G17" i="7"/>
  <c r="G16" i="7"/>
  <c r="G15" i="7"/>
  <c r="F14" i="7"/>
  <c r="F27" i="7"/>
  <c r="E14" i="7"/>
  <c r="E27" i="7"/>
  <c r="D14" i="7"/>
  <c r="D27" i="7"/>
  <c r="C14" i="7"/>
  <c r="C27" i="7"/>
  <c r="B14" i="7"/>
  <c r="B27" i="7"/>
  <c r="G13" i="7"/>
  <c r="G12" i="7"/>
  <c r="G11" i="7"/>
  <c r="G10" i="7"/>
  <c r="F26" i="6"/>
  <c r="E26" i="6"/>
  <c r="D26" i="6"/>
  <c r="C26" i="6"/>
  <c r="B26" i="6"/>
  <c r="G25" i="6"/>
  <c r="G24" i="6"/>
  <c r="G23" i="6"/>
  <c r="G22" i="6"/>
  <c r="G21" i="6"/>
  <c r="F20" i="6"/>
  <c r="E20" i="6"/>
  <c r="D20" i="6"/>
  <c r="C20" i="6"/>
  <c r="B20" i="6"/>
  <c r="G19" i="6"/>
  <c r="G18" i="6"/>
  <c r="G17" i="6"/>
  <c r="G16" i="6"/>
  <c r="G15" i="6"/>
  <c r="F14" i="6"/>
  <c r="F27" i="6"/>
  <c r="E14" i="6"/>
  <c r="E27" i="6"/>
  <c r="D14" i="6"/>
  <c r="D27" i="6"/>
  <c r="C14" i="6"/>
  <c r="C27" i="6"/>
  <c r="B14" i="6"/>
  <c r="B27" i="6"/>
  <c r="G13" i="6"/>
  <c r="G12" i="6"/>
  <c r="G11" i="6"/>
  <c r="G10" i="6"/>
  <c r="F26" i="5"/>
  <c r="E26" i="5"/>
  <c r="D26" i="5"/>
  <c r="C26" i="5"/>
  <c r="B26" i="5"/>
  <c r="G25" i="5"/>
  <c r="G24" i="5"/>
  <c r="G23" i="5"/>
  <c r="G22" i="5"/>
  <c r="G21" i="5"/>
  <c r="F20" i="5"/>
  <c r="E20" i="5"/>
  <c r="D20" i="5"/>
  <c r="C20" i="5"/>
  <c r="B20" i="5"/>
  <c r="G19" i="5"/>
  <c r="G18" i="5"/>
  <c r="G17" i="5"/>
  <c r="G16" i="5"/>
  <c r="G15" i="5"/>
  <c r="F14" i="5"/>
  <c r="F27" i="5"/>
  <c r="E14" i="5"/>
  <c r="E27" i="5"/>
  <c r="D14" i="5"/>
  <c r="D27" i="5"/>
  <c r="C14" i="5"/>
  <c r="C27" i="5"/>
  <c r="B14" i="5"/>
  <c r="B27" i="5"/>
  <c r="G13" i="5"/>
  <c r="G12" i="5"/>
  <c r="G11" i="5"/>
  <c r="G10" i="5"/>
  <c r="F26" i="4"/>
  <c r="E26" i="4"/>
  <c r="D26" i="4"/>
  <c r="C26" i="4"/>
  <c r="B26" i="4"/>
  <c r="G25" i="4"/>
  <c r="G24" i="4"/>
  <c r="G23" i="4"/>
  <c r="G22" i="4"/>
  <c r="G21" i="4"/>
  <c r="F20" i="4"/>
  <c r="E20" i="4"/>
  <c r="D20" i="4"/>
  <c r="C20" i="4"/>
  <c r="B20" i="4"/>
  <c r="G19" i="4"/>
  <c r="G18" i="4"/>
  <c r="G17" i="4"/>
  <c r="G16" i="4"/>
  <c r="G15" i="4"/>
  <c r="F14" i="4"/>
  <c r="F27" i="4"/>
  <c r="E14" i="4"/>
  <c r="E27" i="4"/>
  <c r="D14" i="4"/>
  <c r="D27" i="4"/>
  <c r="C14" i="4"/>
  <c r="C27" i="4"/>
  <c r="B14" i="4"/>
  <c r="B27" i="4"/>
  <c r="G13" i="4"/>
  <c r="G12" i="4"/>
  <c r="G11" i="4"/>
  <c r="G10" i="4"/>
  <c r="B14" i="3"/>
  <c r="F26" i="3"/>
  <c r="E26" i="3"/>
  <c r="D26" i="3"/>
  <c r="C26" i="3"/>
  <c r="B26" i="3"/>
  <c r="G25" i="3"/>
  <c r="G24" i="3"/>
  <c r="G23" i="3"/>
  <c r="G22" i="3"/>
  <c r="G21" i="3"/>
  <c r="F20" i="3"/>
  <c r="E20" i="3"/>
  <c r="D20" i="3"/>
  <c r="C20" i="3"/>
  <c r="B20" i="3"/>
  <c r="G19" i="3"/>
  <c r="G18" i="3"/>
  <c r="G17" i="3"/>
  <c r="G16" i="3"/>
  <c r="G15" i="3"/>
  <c r="F14" i="3"/>
  <c r="F27" i="3"/>
  <c r="E14" i="3"/>
  <c r="E27" i="3"/>
  <c r="D14" i="3"/>
  <c r="D27" i="3"/>
  <c r="C14" i="3"/>
  <c r="C27" i="3"/>
  <c r="B27" i="3"/>
  <c r="G13" i="3"/>
  <c r="G12" i="3"/>
  <c r="G11" i="3"/>
  <c r="G10" i="3"/>
  <c r="F14" i="2"/>
  <c r="J27" i="11"/>
  <c r="M18" i="4"/>
  <c r="M10" i="24"/>
  <c r="M14" i="24"/>
  <c r="M15" i="24"/>
  <c r="M20" i="24"/>
  <c r="O25" i="24"/>
  <c r="D33" i="24"/>
  <c r="M21" i="24"/>
  <c r="M26" i="24"/>
  <c r="M10" i="23"/>
  <c r="M14" i="23"/>
  <c r="M15" i="23"/>
  <c r="M20" i="23"/>
  <c r="O25" i="23"/>
  <c r="D33" i="23"/>
  <c r="M21" i="23"/>
  <c r="M26" i="23"/>
  <c r="H20" i="22"/>
  <c r="H27" i="22"/>
  <c r="M10" i="22"/>
  <c r="M14" i="22"/>
  <c r="M21" i="22"/>
  <c r="M26" i="22"/>
  <c r="M10" i="21"/>
  <c r="M14" i="21"/>
  <c r="M15" i="21"/>
  <c r="M20" i="21"/>
  <c r="O25" i="21"/>
  <c r="D33" i="21"/>
  <c r="M21" i="21"/>
  <c r="M26" i="21"/>
  <c r="M10" i="20"/>
  <c r="M14" i="20"/>
  <c r="M15" i="20"/>
  <c r="M20" i="20"/>
  <c r="O25" i="20"/>
  <c r="D33" i="20"/>
  <c r="M21" i="20"/>
  <c r="M26" i="20"/>
  <c r="I26" i="19"/>
  <c r="I27" i="19"/>
  <c r="M10" i="19"/>
  <c r="M14" i="19"/>
  <c r="M15" i="19"/>
  <c r="M20" i="19"/>
  <c r="O25" i="19"/>
  <c r="D33" i="19"/>
  <c r="M10" i="18"/>
  <c r="M14" i="18"/>
  <c r="M15" i="18"/>
  <c r="M20" i="18"/>
  <c r="O25" i="18"/>
  <c r="D33" i="18"/>
  <c r="M21" i="18"/>
  <c r="M26" i="18"/>
  <c r="M10" i="17"/>
  <c r="M14" i="17"/>
  <c r="M15" i="17"/>
  <c r="M20" i="17"/>
  <c r="O25" i="17"/>
  <c r="D33" i="17"/>
  <c r="M21" i="17"/>
  <c r="M26" i="17"/>
  <c r="M10" i="16"/>
  <c r="M14" i="16"/>
  <c r="M15" i="16"/>
  <c r="M20" i="16"/>
  <c r="O25" i="16"/>
  <c r="D33" i="16"/>
  <c r="M21" i="16"/>
  <c r="M26" i="16"/>
  <c r="H20" i="15"/>
  <c r="H27" i="15"/>
  <c r="M10" i="15"/>
  <c r="M14" i="15"/>
  <c r="M21" i="15"/>
  <c r="M26" i="15"/>
  <c r="M10" i="14"/>
  <c r="M14" i="14"/>
  <c r="M15" i="14"/>
  <c r="M20" i="14"/>
  <c r="O25" i="14"/>
  <c r="D33" i="14"/>
  <c r="M21" i="14"/>
  <c r="M26" i="14"/>
  <c r="M10" i="13"/>
  <c r="M14" i="13"/>
  <c r="M15" i="13"/>
  <c r="M20" i="13"/>
  <c r="O25" i="13"/>
  <c r="D33" i="13"/>
  <c r="M21" i="13"/>
  <c r="M26" i="13"/>
  <c r="M10" i="12"/>
  <c r="M14" i="12"/>
  <c r="M15" i="12"/>
  <c r="M20" i="12"/>
  <c r="O25" i="12"/>
  <c r="D33" i="12"/>
  <c r="M21" i="12"/>
  <c r="M26" i="12"/>
  <c r="O26" i="11"/>
  <c r="E33" i="11"/>
  <c r="O24" i="11"/>
  <c r="C33" i="11"/>
  <c r="H14" i="11"/>
  <c r="H20" i="11"/>
  <c r="H27" i="11"/>
  <c r="M21" i="11"/>
  <c r="M26" i="11"/>
  <c r="M27" i="11"/>
  <c r="O27" i="11"/>
  <c r="G33" i="11"/>
  <c r="I26" i="10"/>
  <c r="I27" i="10"/>
  <c r="M10" i="10"/>
  <c r="M14" i="10"/>
  <c r="M15" i="10"/>
  <c r="M20" i="10"/>
  <c r="O25" i="10"/>
  <c r="D33" i="10"/>
  <c r="O23" i="9"/>
  <c r="F33" i="9"/>
  <c r="H20" i="9"/>
  <c r="H27" i="9"/>
  <c r="M10" i="9"/>
  <c r="M14" i="9"/>
  <c r="M21" i="9"/>
  <c r="M26" i="9"/>
  <c r="I26" i="8"/>
  <c r="I27" i="8"/>
  <c r="M10" i="8"/>
  <c r="M14" i="8"/>
  <c r="M15" i="8"/>
  <c r="M20" i="8"/>
  <c r="O25" i="8"/>
  <c r="D33" i="8"/>
  <c r="M10" i="7"/>
  <c r="M14" i="7"/>
  <c r="M15" i="7"/>
  <c r="M20" i="7"/>
  <c r="O25" i="7"/>
  <c r="D33" i="7"/>
  <c r="M21" i="7"/>
  <c r="M26" i="7"/>
  <c r="M10" i="6"/>
  <c r="M14" i="6"/>
  <c r="M15" i="6"/>
  <c r="M20" i="6"/>
  <c r="O25" i="6"/>
  <c r="D33" i="6"/>
  <c r="M21" i="6"/>
  <c r="M26" i="6"/>
  <c r="H20" i="5"/>
  <c r="H27" i="5"/>
  <c r="M10" i="5"/>
  <c r="M14" i="5"/>
  <c r="M21" i="5"/>
  <c r="M26" i="5"/>
  <c r="M10" i="4"/>
  <c r="M14" i="4"/>
  <c r="M15" i="4"/>
  <c r="M20" i="4"/>
  <c r="O25" i="4"/>
  <c r="D33" i="4"/>
  <c r="M21" i="4"/>
  <c r="M26" i="4"/>
  <c r="I26" i="3"/>
  <c r="I27" i="3"/>
  <c r="M26" i="3"/>
  <c r="M10" i="3"/>
  <c r="M14" i="3"/>
  <c r="M15" i="3"/>
  <c r="M20" i="3"/>
  <c r="O25" i="3"/>
  <c r="D33" i="3"/>
  <c r="O24" i="2"/>
  <c r="O23" i="2"/>
  <c r="M20" i="2"/>
  <c r="O25" i="2"/>
  <c r="H14" i="2"/>
  <c r="H20" i="2"/>
  <c r="M21" i="2"/>
  <c r="M26" i="2"/>
  <c r="F30" i="24"/>
  <c r="F31" i="24"/>
  <c r="G26" i="24"/>
  <c r="G20" i="24"/>
  <c r="G14" i="24"/>
  <c r="C30" i="24"/>
  <c r="D30" i="24"/>
  <c r="G14" i="23"/>
  <c r="F30" i="23"/>
  <c r="F32" i="23"/>
  <c r="G26" i="23"/>
  <c r="G20" i="23"/>
  <c r="C30" i="23"/>
  <c r="F31" i="23"/>
  <c r="G14" i="22"/>
  <c r="F30" i="22"/>
  <c r="F32" i="22"/>
  <c r="G26" i="22"/>
  <c r="G20" i="22"/>
  <c r="E30" i="22"/>
  <c r="C30" i="22"/>
  <c r="F31" i="22"/>
  <c r="F30" i="21"/>
  <c r="G14" i="21"/>
  <c r="C30" i="21"/>
  <c r="G26" i="21"/>
  <c r="G20" i="21"/>
  <c r="E30" i="21"/>
  <c r="F31" i="21"/>
  <c r="F32" i="21"/>
  <c r="F30" i="20"/>
  <c r="G14" i="20"/>
  <c r="C30" i="20"/>
  <c r="G26" i="20"/>
  <c r="G20" i="20"/>
  <c r="E30" i="20"/>
  <c r="F31" i="20"/>
  <c r="F32" i="20"/>
  <c r="F30" i="19"/>
  <c r="F32" i="19"/>
  <c r="G26" i="19"/>
  <c r="G20" i="19"/>
  <c r="G14" i="19"/>
  <c r="C30" i="19"/>
  <c r="F31" i="19"/>
  <c r="F30" i="18"/>
  <c r="F31" i="18"/>
  <c r="G26" i="18"/>
  <c r="G20" i="18"/>
  <c r="G14" i="18"/>
  <c r="C30" i="18"/>
  <c r="D30" i="18"/>
  <c r="F30" i="17"/>
  <c r="G14" i="17"/>
  <c r="C30" i="17"/>
  <c r="G26" i="17"/>
  <c r="G20" i="17"/>
  <c r="E30" i="17"/>
  <c r="F31" i="17"/>
  <c r="F32" i="17"/>
  <c r="F30" i="16"/>
  <c r="F32" i="16"/>
  <c r="G26" i="16"/>
  <c r="G20" i="16"/>
  <c r="E30" i="16"/>
  <c r="C30" i="16"/>
  <c r="F31" i="16"/>
  <c r="F30" i="15"/>
  <c r="F32" i="15"/>
  <c r="G26" i="15"/>
  <c r="G20" i="15"/>
  <c r="D30" i="15"/>
  <c r="G14" i="15"/>
  <c r="C30" i="15"/>
  <c r="F31" i="15"/>
  <c r="F30" i="14"/>
  <c r="F32" i="14"/>
  <c r="G26" i="14"/>
  <c r="G20" i="14"/>
  <c r="D30" i="14"/>
  <c r="G14" i="14"/>
  <c r="C30" i="14"/>
  <c r="F31" i="14"/>
  <c r="C27" i="13"/>
  <c r="G26" i="13"/>
  <c r="G20" i="13"/>
  <c r="E30" i="13"/>
  <c r="C30" i="13"/>
  <c r="F31" i="13"/>
  <c r="F32" i="13"/>
  <c r="F30" i="12"/>
  <c r="F32" i="12"/>
  <c r="G26" i="12"/>
  <c r="G20" i="12"/>
  <c r="G14" i="12"/>
  <c r="C30" i="12"/>
  <c r="F31" i="12"/>
  <c r="G14" i="11"/>
  <c r="F30" i="11"/>
  <c r="F31" i="11"/>
  <c r="G26" i="11"/>
  <c r="G20" i="11"/>
  <c r="C30" i="11"/>
  <c r="G14" i="10"/>
  <c r="F30" i="10"/>
  <c r="F32" i="10"/>
  <c r="G26" i="10"/>
  <c r="G20" i="10"/>
  <c r="E30" i="10"/>
  <c r="C30" i="10"/>
  <c r="F31" i="10"/>
  <c r="F30" i="9"/>
  <c r="F32" i="9"/>
  <c r="G14" i="9"/>
  <c r="C30" i="9"/>
  <c r="G26" i="9"/>
  <c r="G20" i="9"/>
  <c r="E30" i="9"/>
  <c r="F31" i="9"/>
  <c r="F30" i="8"/>
  <c r="G14" i="8"/>
  <c r="C30" i="8"/>
  <c r="G26" i="8"/>
  <c r="G20" i="8"/>
  <c r="E30" i="8"/>
  <c r="F31" i="8"/>
  <c r="F32" i="8"/>
  <c r="G14" i="7"/>
  <c r="F30" i="7"/>
  <c r="F32" i="7"/>
  <c r="G26" i="7"/>
  <c r="G20" i="7"/>
  <c r="C30" i="7"/>
  <c r="F31" i="7"/>
  <c r="G14" i="6"/>
  <c r="F30" i="6"/>
  <c r="F32" i="6"/>
  <c r="G26" i="6"/>
  <c r="G20" i="6"/>
  <c r="C30" i="6"/>
  <c r="F31" i="6"/>
  <c r="F30" i="5"/>
  <c r="F31" i="5"/>
  <c r="G26" i="5"/>
  <c r="G20" i="5"/>
  <c r="G14" i="5"/>
  <c r="C30" i="5"/>
  <c r="D30" i="5"/>
  <c r="F30" i="4"/>
  <c r="F31" i="4"/>
  <c r="G26" i="4"/>
  <c r="G20" i="4"/>
  <c r="G14" i="4"/>
  <c r="D30" i="4"/>
  <c r="G14" i="3"/>
  <c r="F30" i="3"/>
  <c r="F32" i="3"/>
  <c r="G26" i="3"/>
  <c r="G20" i="3"/>
  <c r="C30" i="3"/>
  <c r="F31" i="3"/>
  <c r="F33" i="2"/>
  <c r="D33" i="2"/>
  <c r="C33" i="2"/>
  <c r="F26" i="2"/>
  <c r="E26" i="2"/>
  <c r="D26" i="2"/>
  <c r="C26" i="2"/>
  <c r="B26" i="2"/>
  <c r="G25" i="2"/>
  <c r="G24" i="2"/>
  <c r="G23" i="2"/>
  <c r="G22" i="2"/>
  <c r="G21" i="2"/>
  <c r="F20" i="2"/>
  <c r="E20" i="2"/>
  <c r="D20" i="2"/>
  <c r="C20" i="2"/>
  <c r="B20" i="2"/>
  <c r="G19" i="2"/>
  <c r="G18" i="2"/>
  <c r="G17" i="2"/>
  <c r="G16" i="2"/>
  <c r="G15" i="2"/>
  <c r="F27" i="2"/>
  <c r="E14" i="2"/>
  <c r="E27" i="2"/>
  <c r="D14" i="2"/>
  <c r="D27" i="2"/>
  <c r="C14" i="2"/>
  <c r="C27" i="2"/>
  <c r="B14" i="2"/>
  <c r="B27" i="2"/>
  <c r="G13" i="2"/>
  <c r="G12" i="2"/>
  <c r="G11" i="2"/>
  <c r="G10" i="2"/>
  <c r="C20" i="1"/>
  <c r="E14" i="1"/>
  <c r="F25" i="1"/>
  <c r="G25" i="1"/>
  <c r="G24" i="1"/>
  <c r="G23" i="1"/>
  <c r="G22" i="1"/>
  <c r="F26" i="1"/>
  <c r="E26" i="1"/>
  <c r="D26" i="1"/>
  <c r="C26" i="1"/>
  <c r="B26" i="1"/>
  <c r="G19" i="1"/>
  <c r="G18" i="1"/>
  <c r="G17" i="1"/>
  <c r="G16" i="1"/>
  <c r="F20" i="1"/>
  <c r="E20" i="1"/>
  <c r="D20" i="1"/>
  <c r="B20" i="1"/>
  <c r="G13" i="1"/>
  <c r="G12" i="1"/>
  <c r="G11" i="1"/>
  <c r="F14" i="1"/>
  <c r="D14" i="1"/>
  <c r="C14" i="1"/>
  <c r="B14" i="1"/>
  <c r="C7" i="1"/>
  <c r="O23" i="24"/>
  <c r="F33" i="24"/>
  <c r="M27" i="24"/>
  <c r="O27" i="24"/>
  <c r="G33" i="24"/>
  <c r="O26" i="24"/>
  <c r="E33" i="24"/>
  <c r="O24" i="24"/>
  <c r="C33" i="24"/>
  <c r="O23" i="23"/>
  <c r="F33" i="23"/>
  <c r="M27" i="23"/>
  <c r="O27" i="23"/>
  <c r="G33" i="23"/>
  <c r="O26" i="23"/>
  <c r="E33" i="23"/>
  <c r="O24" i="23"/>
  <c r="C33" i="23"/>
  <c r="M27" i="22"/>
  <c r="O27" i="22"/>
  <c r="G33" i="22"/>
  <c r="O26" i="22"/>
  <c r="E33" i="22"/>
  <c r="O24" i="22"/>
  <c r="C33" i="22"/>
  <c r="O23" i="21"/>
  <c r="F33" i="21"/>
  <c r="M27" i="21"/>
  <c r="O27" i="21"/>
  <c r="G33" i="21"/>
  <c r="O26" i="21"/>
  <c r="E33" i="21"/>
  <c r="O24" i="21"/>
  <c r="C33" i="21"/>
  <c r="O23" i="20"/>
  <c r="F33" i="20"/>
  <c r="M27" i="20"/>
  <c r="O27" i="20"/>
  <c r="G33" i="20"/>
  <c r="O26" i="20"/>
  <c r="E33" i="20"/>
  <c r="O24" i="20"/>
  <c r="C33" i="20"/>
  <c r="M27" i="19"/>
  <c r="O27" i="19"/>
  <c r="G33" i="19"/>
  <c r="O26" i="19"/>
  <c r="E33" i="19"/>
  <c r="O24" i="19"/>
  <c r="C33" i="19"/>
  <c r="O23" i="19"/>
  <c r="F33" i="19"/>
  <c r="O23" i="18"/>
  <c r="F33" i="18"/>
  <c r="M27" i="18"/>
  <c r="O27" i="18"/>
  <c r="G33" i="18"/>
  <c r="O26" i="18"/>
  <c r="E33" i="18"/>
  <c r="O24" i="18"/>
  <c r="C33" i="18"/>
  <c r="O23" i="17"/>
  <c r="F33" i="17"/>
  <c r="M27" i="17"/>
  <c r="O27" i="17"/>
  <c r="G33" i="17"/>
  <c r="O26" i="17"/>
  <c r="E33" i="17"/>
  <c r="O24" i="17"/>
  <c r="C33" i="17"/>
  <c r="O23" i="16"/>
  <c r="F33" i="16"/>
  <c r="M27" i="16"/>
  <c r="O27" i="16"/>
  <c r="G33" i="16"/>
  <c r="O26" i="16"/>
  <c r="E33" i="16"/>
  <c r="O24" i="16"/>
  <c r="C33" i="16"/>
  <c r="M27" i="15"/>
  <c r="O27" i="15"/>
  <c r="G33" i="15"/>
  <c r="O26" i="15"/>
  <c r="E33" i="15"/>
  <c r="O24" i="15"/>
  <c r="C33" i="15"/>
  <c r="O23" i="14"/>
  <c r="F33" i="14"/>
  <c r="M27" i="14"/>
  <c r="O27" i="14"/>
  <c r="G33" i="14"/>
  <c r="O26" i="14"/>
  <c r="E33" i="14"/>
  <c r="O24" i="14"/>
  <c r="C33" i="14"/>
  <c r="O23" i="13"/>
  <c r="F33" i="13"/>
  <c r="M27" i="13"/>
  <c r="O27" i="13"/>
  <c r="G33" i="13"/>
  <c r="O26" i="13"/>
  <c r="E33" i="13"/>
  <c r="O24" i="13"/>
  <c r="C33" i="13"/>
  <c r="O23" i="12"/>
  <c r="F33" i="12"/>
  <c r="M27" i="12"/>
  <c r="O27" i="12"/>
  <c r="G33" i="12"/>
  <c r="O26" i="12"/>
  <c r="E33" i="12"/>
  <c r="O24" i="12"/>
  <c r="C33" i="12"/>
  <c r="M27" i="10"/>
  <c r="O27" i="10"/>
  <c r="G33" i="10"/>
  <c r="O26" i="10"/>
  <c r="E33" i="10"/>
  <c r="O24" i="10"/>
  <c r="C33" i="10"/>
  <c r="O23" i="10"/>
  <c r="F33" i="10"/>
  <c r="M27" i="9"/>
  <c r="O27" i="9"/>
  <c r="G33" i="9"/>
  <c r="O26" i="9"/>
  <c r="E33" i="9"/>
  <c r="O24" i="9"/>
  <c r="C33" i="9"/>
  <c r="M27" i="8"/>
  <c r="O27" i="8"/>
  <c r="G33" i="8"/>
  <c r="O26" i="8"/>
  <c r="E33" i="8"/>
  <c r="O24" i="8"/>
  <c r="C33" i="8"/>
  <c r="O23" i="8"/>
  <c r="F33" i="8"/>
  <c r="O23" i="7"/>
  <c r="F33" i="7"/>
  <c r="M27" i="7"/>
  <c r="O27" i="7"/>
  <c r="G33" i="7"/>
  <c r="O26" i="7"/>
  <c r="E33" i="7"/>
  <c r="O24" i="7"/>
  <c r="C33" i="7"/>
  <c r="O23" i="6"/>
  <c r="F33" i="6"/>
  <c r="M27" i="6"/>
  <c r="O27" i="6"/>
  <c r="G33" i="6"/>
  <c r="O26" i="6"/>
  <c r="E33" i="6"/>
  <c r="O24" i="6"/>
  <c r="C33" i="6"/>
  <c r="M27" i="5"/>
  <c r="O27" i="5"/>
  <c r="G33" i="5"/>
  <c r="O26" i="5"/>
  <c r="E33" i="5"/>
  <c r="O24" i="5"/>
  <c r="C33" i="5"/>
  <c r="O23" i="4"/>
  <c r="F33" i="4"/>
  <c r="M27" i="4"/>
  <c r="O27" i="4"/>
  <c r="G33" i="4"/>
  <c r="O26" i="4"/>
  <c r="E33" i="4"/>
  <c r="O24" i="4"/>
  <c r="C33" i="4"/>
  <c r="M27" i="3"/>
  <c r="O27" i="3"/>
  <c r="G33" i="3"/>
  <c r="O26" i="3"/>
  <c r="E33" i="3"/>
  <c r="O24" i="3"/>
  <c r="C33" i="3"/>
  <c r="O23" i="3"/>
  <c r="F33" i="3"/>
  <c r="M27" i="2"/>
  <c r="O27" i="2"/>
  <c r="G33" i="2"/>
  <c r="H27" i="2"/>
  <c r="O26" i="2"/>
  <c r="E33" i="2"/>
  <c r="F32" i="24"/>
  <c r="G27" i="24"/>
  <c r="G30" i="24"/>
  <c r="G32" i="24"/>
  <c r="E30" i="24"/>
  <c r="E32" i="24"/>
  <c r="C32" i="24"/>
  <c r="C31" i="24"/>
  <c r="D31" i="24"/>
  <c r="D32" i="24"/>
  <c r="E30" i="23"/>
  <c r="E32" i="23"/>
  <c r="G27" i="23"/>
  <c r="G30" i="23"/>
  <c r="G31" i="23"/>
  <c r="D30" i="23"/>
  <c r="D32" i="23"/>
  <c r="C32" i="23"/>
  <c r="C31" i="23"/>
  <c r="G32" i="23"/>
  <c r="G27" i="22"/>
  <c r="G30" i="22"/>
  <c r="G31" i="22"/>
  <c r="D30" i="22"/>
  <c r="C32" i="22"/>
  <c r="C31" i="22"/>
  <c r="E32" i="22"/>
  <c r="E31" i="22"/>
  <c r="G32" i="22"/>
  <c r="D31" i="22"/>
  <c r="D32" i="22"/>
  <c r="G27" i="21"/>
  <c r="G30" i="21"/>
  <c r="G31" i="21"/>
  <c r="D30" i="21"/>
  <c r="C32" i="21"/>
  <c r="C31" i="21"/>
  <c r="E32" i="21"/>
  <c r="E31" i="21"/>
  <c r="G32" i="21"/>
  <c r="D31" i="21"/>
  <c r="D32" i="21"/>
  <c r="G27" i="20"/>
  <c r="G30" i="20"/>
  <c r="G31" i="20"/>
  <c r="D30" i="20"/>
  <c r="D31" i="20"/>
  <c r="C32" i="20"/>
  <c r="C31" i="20"/>
  <c r="E32" i="20"/>
  <c r="E31" i="20"/>
  <c r="G32" i="20"/>
  <c r="G27" i="19"/>
  <c r="G30" i="19"/>
  <c r="G32" i="19"/>
  <c r="E30" i="19"/>
  <c r="E31" i="19"/>
  <c r="D30" i="19"/>
  <c r="D31" i="19"/>
  <c r="E32" i="19"/>
  <c r="C32" i="19"/>
  <c r="C31" i="19"/>
  <c r="D32" i="19"/>
  <c r="F32" i="18"/>
  <c r="G27" i="18"/>
  <c r="G30" i="18"/>
  <c r="G31" i="18"/>
  <c r="E30" i="18"/>
  <c r="E32" i="18"/>
  <c r="C32" i="18"/>
  <c r="C31" i="18"/>
  <c r="D31" i="18"/>
  <c r="D32" i="18"/>
  <c r="G32" i="18"/>
  <c r="G27" i="17"/>
  <c r="G30" i="17"/>
  <c r="G31" i="17"/>
  <c r="D30" i="17"/>
  <c r="C32" i="17"/>
  <c r="C31" i="17"/>
  <c r="E32" i="17"/>
  <c r="E31" i="17"/>
  <c r="G32" i="17"/>
  <c r="D31" i="17"/>
  <c r="D32" i="17"/>
  <c r="G27" i="16"/>
  <c r="G30" i="16"/>
  <c r="G31" i="16"/>
  <c r="D30" i="16"/>
  <c r="D31" i="16"/>
  <c r="C32" i="16"/>
  <c r="C31" i="16"/>
  <c r="E32" i="16"/>
  <c r="E31" i="16"/>
  <c r="G32" i="16"/>
  <c r="D32" i="16"/>
  <c r="G27" i="15"/>
  <c r="G30" i="15"/>
  <c r="G31" i="15"/>
  <c r="E30" i="15"/>
  <c r="E32" i="15"/>
  <c r="C32" i="15"/>
  <c r="C31" i="15"/>
  <c r="D31" i="15"/>
  <c r="D32" i="15"/>
  <c r="G32" i="15"/>
  <c r="E30" i="14"/>
  <c r="E31" i="14"/>
  <c r="G27" i="14"/>
  <c r="G30" i="14"/>
  <c r="G32" i="14"/>
  <c r="E32" i="14"/>
  <c r="C32" i="14"/>
  <c r="C31" i="14"/>
  <c r="D31" i="14"/>
  <c r="D32" i="14"/>
  <c r="G27" i="13"/>
  <c r="G30" i="13"/>
  <c r="G31" i="13"/>
  <c r="D30" i="13"/>
  <c r="C32" i="13"/>
  <c r="C31" i="13"/>
  <c r="E32" i="13"/>
  <c r="E31" i="13"/>
  <c r="G32" i="13"/>
  <c r="D31" i="13"/>
  <c r="D32" i="13"/>
  <c r="G27" i="12"/>
  <c r="G30" i="12"/>
  <c r="G32" i="12"/>
  <c r="E30" i="12"/>
  <c r="D30" i="12"/>
  <c r="D31" i="12"/>
  <c r="E32" i="12"/>
  <c r="E31" i="12"/>
  <c r="C32" i="12"/>
  <c r="C31" i="12"/>
  <c r="G27" i="11"/>
  <c r="G30" i="11"/>
  <c r="G32" i="11"/>
  <c r="E30" i="11"/>
  <c r="E32" i="11"/>
  <c r="F32" i="11"/>
  <c r="D30" i="11"/>
  <c r="D31" i="11"/>
  <c r="C32" i="11"/>
  <c r="C31" i="11"/>
  <c r="E31" i="11"/>
  <c r="D32" i="11"/>
  <c r="G27" i="10"/>
  <c r="G30" i="10"/>
  <c r="G31" i="10"/>
  <c r="D30" i="10"/>
  <c r="D32" i="10"/>
  <c r="C32" i="10"/>
  <c r="C31" i="10"/>
  <c r="E32" i="10"/>
  <c r="E31" i="10"/>
  <c r="G32" i="10"/>
  <c r="D31" i="10"/>
  <c r="G27" i="9"/>
  <c r="G30" i="9"/>
  <c r="G31" i="9"/>
  <c r="D30" i="9"/>
  <c r="D31" i="9"/>
  <c r="C32" i="9"/>
  <c r="C31" i="9"/>
  <c r="E32" i="9"/>
  <c r="E31" i="9"/>
  <c r="G32" i="9"/>
  <c r="G27" i="8"/>
  <c r="G30" i="8"/>
  <c r="G31" i="8"/>
  <c r="D30" i="8"/>
  <c r="C32" i="8"/>
  <c r="C31" i="8"/>
  <c r="E32" i="8"/>
  <c r="E31" i="8"/>
  <c r="G32" i="8"/>
  <c r="D31" i="8"/>
  <c r="D32" i="8"/>
  <c r="E30" i="7"/>
  <c r="E32" i="7"/>
  <c r="G27" i="7"/>
  <c r="G30" i="7"/>
  <c r="G31" i="7"/>
  <c r="D30" i="7"/>
  <c r="D31" i="7"/>
  <c r="C32" i="7"/>
  <c r="C31" i="7"/>
  <c r="G32" i="7"/>
  <c r="D32" i="7"/>
  <c r="E30" i="6"/>
  <c r="E32" i="6"/>
  <c r="G27" i="6"/>
  <c r="G30" i="6"/>
  <c r="G31" i="6"/>
  <c r="D30" i="6"/>
  <c r="D32" i="6"/>
  <c r="C32" i="6"/>
  <c r="C31" i="6"/>
  <c r="F32" i="5"/>
  <c r="G27" i="5"/>
  <c r="G30" i="5"/>
  <c r="G32" i="5"/>
  <c r="E30" i="5"/>
  <c r="E32" i="5"/>
  <c r="C32" i="5"/>
  <c r="C31" i="5"/>
  <c r="D31" i="5"/>
  <c r="D32" i="5"/>
  <c r="F32" i="4"/>
  <c r="G27" i="4"/>
  <c r="G30" i="4"/>
  <c r="G31" i="4"/>
  <c r="E30" i="4"/>
  <c r="E31" i="4"/>
  <c r="C30" i="4"/>
  <c r="C32" i="4"/>
  <c r="E32" i="4"/>
  <c r="G32" i="4"/>
  <c r="D31" i="4"/>
  <c r="D32" i="4"/>
  <c r="E30" i="3"/>
  <c r="E32" i="3"/>
  <c r="G27" i="3"/>
  <c r="G30" i="3"/>
  <c r="G31" i="3"/>
  <c r="D30" i="3"/>
  <c r="D31" i="3"/>
  <c r="C32" i="3"/>
  <c r="C31" i="3"/>
  <c r="G32" i="3"/>
  <c r="D32" i="3"/>
  <c r="G14" i="2"/>
  <c r="F30" i="2"/>
  <c r="F32" i="2"/>
  <c r="G26" i="2"/>
  <c r="G20" i="2"/>
  <c r="C30" i="2"/>
  <c r="C32" i="2"/>
  <c r="F31" i="2"/>
  <c r="D27" i="1"/>
  <c r="C27" i="1"/>
  <c r="E27" i="1"/>
  <c r="B27" i="1"/>
  <c r="F27" i="1"/>
  <c r="G10" i="1"/>
  <c r="G14" i="1"/>
  <c r="G15" i="1"/>
  <c r="G20" i="1"/>
  <c r="G21" i="1"/>
  <c r="G26" i="1"/>
  <c r="E31" i="24"/>
  <c r="G31" i="24"/>
  <c r="D31" i="23"/>
  <c r="E31" i="23"/>
  <c r="D32" i="20"/>
  <c r="G31" i="19"/>
  <c r="E31" i="18"/>
  <c r="E31" i="15"/>
  <c r="G31" i="14"/>
  <c r="G31" i="12"/>
  <c r="D32" i="12"/>
  <c r="G31" i="11"/>
  <c r="D32" i="9"/>
  <c r="E31" i="7"/>
  <c r="D31" i="6"/>
  <c r="E31" i="6"/>
  <c r="G32" i="6"/>
  <c r="E31" i="5"/>
  <c r="G31" i="5"/>
  <c r="C31" i="4"/>
  <c r="E31" i="3"/>
  <c r="E30" i="2"/>
  <c r="E31" i="2"/>
  <c r="G27" i="2"/>
  <c r="G30" i="2"/>
  <c r="G32" i="2"/>
  <c r="D30" i="2"/>
  <c r="D31" i="2"/>
  <c r="C31" i="2"/>
  <c r="E32" i="2"/>
  <c r="D32" i="2"/>
  <c r="G27" i="1"/>
  <c r="G31" i="2"/>
  <c r="B27" i="12"/>
</calcChain>
</file>

<file path=xl/sharedStrings.xml><?xml version="1.0" encoding="utf-8"?>
<sst xmlns="http://schemas.openxmlformats.org/spreadsheetml/2006/main" count="1137" uniqueCount="41">
  <si>
    <t>University of Alaska Fairbanks</t>
  </si>
  <si>
    <t>Classroom Space Utilization Study</t>
  </si>
  <si>
    <t>Student Stations and Classroom Scheduled Each Hour During 4th Week</t>
  </si>
  <si>
    <t>Building:</t>
  </si>
  <si>
    <t>Gruening</t>
  </si>
  <si>
    <t>Number of Student Stations:</t>
  </si>
  <si>
    <t>Hour</t>
  </si>
  <si>
    <t>Monday</t>
  </si>
  <si>
    <t>Tuesday</t>
  </si>
  <si>
    <t>Wednesday</t>
  </si>
  <si>
    <t>Thursday</t>
  </si>
  <si>
    <t>Friday</t>
  </si>
  <si>
    <t>Week</t>
  </si>
  <si>
    <t>Morning Hours:</t>
  </si>
  <si>
    <t>Afternoon Hours:</t>
  </si>
  <si>
    <t>Evening Hours:</t>
  </si>
  <si>
    <t>Total Hours:</t>
  </si>
  <si>
    <t>Fall Term 2011</t>
  </si>
  <si>
    <t>Classroom:</t>
  </si>
  <si>
    <t>Control:</t>
  </si>
  <si>
    <t>Registrar</t>
  </si>
  <si>
    <t>Space Utilization Results</t>
  </si>
  <si>
    <t>Morning</t>
  </si>
  <si>
    <t>Afternoon</t>
  </si>
  <si>
    <t>Before
Evening</t>
  </si>
  <si>
    <t>Peak
10 am - 4 pm</t>
  </si>
  <si>
    <t>All
Day</t>
  </si>
  <si>
    <t>Hours of Use:</t>
  </si>
  <si>
    <t>Rate of Utilization:</t>
  </si>
  <si>
    <t>Rate of Scheduled Utilization:</t>
  </si>
  <si>
    <t>Scheduling:</t>
  </si>
  <si>
    <t>A calculation of full-capacity equivalent (FCE) for the time period of analysis. One FCE is equivalent to every station being occupied for one hour. Maximum FCE for the morning block is 20 FCE, afternoon block is 25 FCE, before evening block is 45 FCE, peak hours block is 30 FCE, and all day is 70 FCE.</t>
  </si>
  <si>
    <t>The ratio of FCE to maximum FCE for the time period of analysis reported as a percentage. This rate measures the bulk occupation of seats in the classroom regardless of scheduling. Higher percentages indicate a well-scheduled classroom with courses that are well-suited for the space.</t>
  </si>
  <si>
    <t>The ratio of FCE to maximum FCE limited to the hours of actual use for the time period of analysis reported as a percentage. This rate measures the occupation of seats in the classroom for those times when the classroom is actually scheduled. Higher percentages indicate the alignment of courses well-suited for the space, but disregards the impact of scheduling.</t>
  </si>
  <si>
    <t>The percentage of time blocks the classroom was in use. This rate measures the bulk popularity of the classroom space without regards to actual utilization.</t>
  </si>
  <si>
    <t>Develop. Ed.</t>
  </si>
  <si>
    <t>Utilization Peak:</t>
  </si>
  <si>
    <t>Rate of Utilization Morning:</t>
  </si>
  <si>
    <t>Rate of Utilization Afternoon:</t>
  </si>
  <si>
    <t>Rate of Utilization Before Evening:</t>
  </si>
  <si>
    <t>Rate of Utilization All Day: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</si>
</sst>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7" x14ac:knownFonts="1">
    <font>
      <sz val="11"/>
      <color theme="1"/>
      <name val="Calibri"/>
      <family val="2"/>
      <scheme val="minor"/>
    </font>
    <font>
      <sz val="11"/>
      <color theme="1"/>
      <name val="Calibri"/>
      <family val="2"/>
      <scheme val="minor"/>
    </font>
    <font>
      <sz val="10"/>
      <name val="Arial Narrow"/>
    </font>
    <font>
      <b/>
      <sz val="10"/>
      <name val="Arial Narrow"/>
    </font>
    <font>
      <u/>
      <sz val="10"/>
      <name val="Arial Narrow"/>
    </font>
    <font>
      <sz val="6"/>
      <name val="Arial Narrow"/>
    </font>
    <font>
      <sz val="10"/>
      <color theme="1"/>
      <name val="Arial Narrow"/>
      <family val="2"/>
    </font>
    <font>
      <sz val="10"/>
      <name val="Arial Narrow"/>
      <family val="2"/>
    </font>
    <font>
      <b/>
      <sz val="10"/>
      <name val="Arial Narrow"/>
      <family val="2"/>
    </font>
    <font>
      <u/>
      <sz val="10"/>
      <name val="Arial Narrow"/>
      <family val="2"/>
    </font>
    <font>
      <sz val="6"/>
      <name val="Arial Narrow"/>
      <family val="2"/>
    </font>
    <font>
      <u/>
      <sz val="8"/>
      <name val="Arial Narrow"/>
      <family val="2"/>
    </font>
    <font>
      <sz val="8"/>
      <name val="Arial Narrow"/>
      <family val="2"/>
    </font>
    <font>
      <u/>
      <sz val="8"/>
      <name val="Arial Narrow"/>
    </font>
    <font>
      <sz val="8"/>
      <name val="Arial Narrow"/>
    </font>
    <font>
      <u/>
      <sz val="11"/>
      <color theme="10"/>
      <name val="Calibri"/>
      <family val="2"/>
      <scheme val="minor"/>
    </font>
    <font>
      <u/>
      <sz val="11"/>
      <color theme="11"/>
      <name val="Calibri"/>
      <family val="2"/>
      <scheme val="minor"/>
    </font>
  </fonts>
  <fills count="2">
    <fill>
      <patternFill patternType="none"/>
    </fill>
    <fill>
      <patternFill patternType="gray125"/>
    </fill>
  </fills>
  <borders count="4">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double">
        <color auto="1"/>
      </bottom>
      <diagonal/>
    </border>
  </borders>
  <cellStyleXfs count="6">
    <xf numFmtId="0" fontId="0" fillId="0" borderId="0"/>
    <xf numFmtId="9" fontId="1" fillId="0" borderId="0" applyFon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cellStyleXfs>
  <cellXfs count="61">
    <xf numFmtId="0" fontId="0" fillId="0" borderId="0" xfId="0"/>
    <xf numFmtId="0" fontId="2" fillId="0" borderId="0" xfId="0" applyFont="1"/>
    <xf numFmtId="0" fontId="3" fillId="0" borderId="0" xfId="0" applyFont="1"/>
    <xf numFmtId="0" fontId="2" fillId="0" borderId="0" xfId="0" applyFont="1" applyBorder="1"/>
    <xf numFmtId="0" fontId="2" fillId="0" borderId="0" xfId="0" applyFont="1" applyBorder="1" applyAlignment="1">
      <alignment horizontal="left"/>
    </xf>
    <xf numFmtId="0" fontId="2" fillId="0" borderId="0" xfId="0" applyFont="1" applyAlignment="1">
      <alignment horizontal="left" vertical="center"/>
    </xf>
    <xf numFmtId="0" fontId="2" fillId="0" borderId="0" xfId="0" applyFont="1" applyAlignment="1">
      <alignment vertical="center"/>
    </xf>
    <xf numFmtId="0" fontId="3" fillId="0" borderId="1" xfId="0" applyFont="1" applyBorder="1" applyAlignment="1">
      <alignment horizontal="right"/>
    </xf>
    <xf numFmtId="0" fontId="3" fillId="0" borderId="1" xfId="0" applyFont="1" applyBorder="1" applyAlignment="1">
      <alignment horizontal="center"/>
    </xf>
    <xf numFmtId="0" fontId="2" fillId="0" borderId="0" xfId="0" applyFont="1" applyAlignment="1">
      <alignment horizontal="right" vertical="center"/>
    </xf>
    <xf numFmtId="3" fontId="2" fillId="0" borderId="0" xfId="0" applyNumberFormat="1" applyFont="1" applyAlignment="1">
      <alignment vertical="center"/>
    </xf>
    <xf numFmtId="0" fontId="3" fillId="0" borderId="2" xfId="0" applyFont="1" applyBorder="1" applyAlignment="1">
      <alignment horizontal="right" vertical="center"/>
    </xf>
    <xf numFmtId="3" fontId="2" fillId="0" borderId="2" xfId="0" applyNumberFormat="1" applyFont="1" applyBorder="1" applyAlignment="1">
      <alignment vertical="center"/>
    </xf>
    <xf numFmtId="0" fontId="3" fillId="0" borderId="3" xfId="0" applyFont="1" applyBorder="1" applyAlignment="1">
      <alignment horizontal="right" vertical="center"/>
    </xf>
    <xf numFmtId="3" fontId="2" fillId="0" borderId="3" xfId="0" applyNumberFormat="1" applyFont="1" applyBorder="1" applyAlignment="1">
      <alignment vertical="center"/>
    </xf>
    <xf numFmtId="0" fontId="2" fillId="0" borderId="0" xfId="0" applyFont="1" applyBorder="1" applyAlignment="1">
      <alignment horizontal="right"/>
    </xf>
    <xf numFmtId="0" fontId="2" fillId="0" borderId="2" xfId="0" applyFont="1" applyBorder="1" applyAlignment="1">
      <alignment vertical="center"/>
    </xf>
    <xf numFmtId="0" fontId="2" fillId="0" borderId="3" xfId="0" applyFont="1" applyBorder="1" applyAlignment="1">
      <alignment vertical="center"/>
    </xf>
    <xf numFmtId="0" fontId="4" fillId="0" borderId="0" xfId="0" applyFont="1" applyAlignment="1">
      <alignment horizontal="right" vertical="top"/>
    </xf>
    <xf numFmtId="0" fontId="2" fillId="0" borderId="0" xfId="0" applyFont="1" applyAlignment="1">
      <alignment horizontal="center"/>
    </xf>
    <xf numFmtId="0" fontId="2" fillId="0" borderId="0" xfId="0" applyFont="1" applyAlignment="1">
      <alignment horizontal="center" wrapText="1"/>
    </xf>
    <xf numFmtId="0" fontId="3" fillId="0" borderId="0" xfId="0" applyFont="1" applyAlignment="1">
      <alignment horizontal="right" vertical="center"/>
    </xf>
    <xf numFmtId="164" fontId="2" fillId="0" borderId="0" xfId="0" applyNumberFormat="1" applyFont="1" applyAlignment="1">
      <alignment horizontal="center" vertical="center"/>
    </xf>
    <xf numFmtId="9" fontId="2" fillId="0" borderId="0" xfId="1" applyNumberFormat="1" applyFont="1" applyAlignment="1">
      <alignment horizontal="center" vertical="center"/>
    </xf>
    <xf numFmtId="0" fontId="5" fillId="0" borderId="0" xfId="0" applyFont="1" applyAlignment="1">
      <alignment vertical="center"/>
    </xf>
    <xf numFmtId="9" fontId="2" fillId="0" borderId="0" xfId="1" applyFont="1" applyAlignment="1">
      <alignment horizontal="center" vertical="center"/>
    </xf>
    <xf numFmtId="0" fontId="6" fillId="0" borderId="0" xfId="0" applyFont="1" applyAlignment="1">
      <alignment vertical="center"/>
    </xf>
    <xf numFmtId="0" fontId="7" fillId="0" borderId="0" xfId="0" applyFont="1"/>
    <xf numFmtId="0" fontId="8" fillId="0" borderId="0" xfId="0" applyFont="1"/>
    <xf numFmtId="0" fontId="7" fillId="0" borderId="0" xfId="0" applyFont="1" applyBorder="1"/>
    <xf numFmtId="0" fontId="7" fillId="0" borderId="0" xfId="0" applyFont="1" applyBorder="1" applyAlignment="1">
      <alignment horizontal="right"/>
    </xf>
    <xf numFmtId="0" fontId="7" fillId="0" borderId="0" xfId="0" applyFont="1" applyBorder="1" applyAlignment="1">
      <alignment horizontal="left"/>
    </xf>
    <xf numFmtId="0" fontId="8" fillId="0" borderId="1" xfId="0" applyFont="1" applyBorder="1" applyAlignment="1">
      <alignment horizontal="right"/>
    </xf>
    <xf numFmtId="0" fontId="8" fillId="0" borderId="1" xfId="0" applyFont="1" applyBorder="1" applyAlignment="1">
      <alignment horizontal="center"/>
    </xf>
    <xf numFmtId="0" fontId="7" fillId="0" borderId="0" xfId="0" applyFont="1" applyAlignment="1">
      <alignment horizontal="right" vertical="center"/>
    </xf>
    <xf numFmtId="0" fontId="7" fillId="0" borderId="0" xfId="0" applyFont="1" applyAlignment="1">
      <alignment vertical="center"/>
    </xf>
    <xf numFmtId="0" fontId="8" fillId="0" borderId="2" xfId="0" applyFont="1" applyBorder="1" applyAlignment="1">
      <alignment horizontal="right" vertical="center"/>
    </xf>
    <xf numFmtId="0" fontId="7" fillId="0" borderId="2" xfId="0" applyFont="1" applyBorder="1" applyAlignment="1">
      <alignment vertical="center"/>
    </xf>
    <xf numFmtId="0" fontId="8" fillId="0" borderId="3" xfId="0" applyFont="1" applyBorder="1" applyAlignment="1">
      <alignment horizontal="right" vertical="center"/>
    </xf>
    <xf numFmtId="0" fontId="7" fillId="0" borderId="3" xfId="0" applyFont="1" applyBorder="1" applyAlignment="1">
      <alignment vertical="center"/>
    </xf>
    <xf numFmtId="0" fontId="9" fillId="0" borderId="0" xfId="0" applyFont="1" applyAlignment="1">
      <alignment horizontal="right" vertical="top"/>
    </xf>
    <xf numFmtId="0" fontId="7" fillId="0" borderId="0" xfId="0" applyFont="1" applyAlignment="1">
      <alignment horizontal="center"/>
    </xf>
    <xf numFmtId="0" fontId="7" fillId="0" borderId="0" xfId="0" applyFont="1" applyAlignment="1">
      <alignment horizontal="center" wrapText="1"/>
    </xf>
    <xf numFmtId="0" fontId="8" fillId="0" borderId="0" xfId="0" applyFont="1" applyAlignment="1">
      <alignment horizontal="right" vertical="center"/>
    </xf>
    <xf numFmtId="164" fontId="7" fillId="0" borderId="0" xfId="0" applyNumberFormat="1" applyFont="1" applyAlignment="1">
      <alignment horizontal="center" vertical="center"/>
    </xf>
    <xf numFmtId="9" fontId="7" fillId="0" borderId="0" xfId="1" applyNumberFormat="1" applyFont="1" applyAlignment="1">
      <alignment horizontal="center" vertical="center"/>
    </xf>
    <xf numFmtId="0" fontId="10" fillId="0" borderId="0" xfId="0" applyFont="1" applyAlignment="1">
      <alignment vertical="center"/>
    </xf>
    <xf numFmtId="0" fontId="11" fillId="0" borderId="0" xfId="0" applyFont="1"/>
    <xf numFmtId="0" fontId="12" fillId="0" borderId="0" xfId="0" applyFont="1"/>
    <xf numFmtId="0" fontId="13" fillId="0" borderId="0" xfId="0" applyFont="1"/>
    <xf numFmtId="0" fontId="14" fillId="0" borderId="0" xfId="0" applyFont="1"/>
    <xf numFmtId="0" fontId="2" fillId="0" borderId="0" xfId="0" applyFont="1" applyAlignment="1">
      <alignment horizontal="right"/>
    </xf>
    <xf numFmtId="165" fontId="2" fillId="0" borderId="0" xfId="1" applyNumberFormat="1" applyFont="1" applyAlignment="1">
      <alignment horizontal="center"/>
    </xf>
    <xf numFmtId="165" fontId="2" fillId="0" borderId="0" xfId="1" applyNumberFormat="1" applyFont="1" applyAlignment="1">
      <alignment horizontal="center" vertical="center"/>
    </xf>
    <xf numFmtId="0" fontId="6" fillId="0" borderId="2" xfId="0" applyFont="1" applyBorder="1" applyAlignment="1">
      <alignment vertical="center"/>
    </xf>
    <xf numFmtId="0" fontId="5" fillId="0" borderId="0" xfId="0" applyFont="1" applyAlignment="1">
      <alignment vertical="center" wrapText="1"/>
    </xf>
    <xf numFmtId="0" fontId="10" fillId="0" borderId="0" xfId="0" applyFont="1" applyAlignment="1">
      <alignment vertical="center" wrapText="1"/>
    </xf>
    <xf numFmtId="0" fontId="12" fillId="0" borderId="0" xfId="0" applyFont="1" applyAlignment="1">
      <alignment vertical="center" wrapText="1"/>
    </xf>
    <xf numFmtId="0" fontId="14" fillId="0" borderId="0" xfId="0" applyFont="1" applyAlignment="1">
      <alignment vertical="center" wrapText="1"/>
    </xf>
    <xf numFmtId="0" fontId="7" fillId="0" borderId="0" xfId="0" applyFont="1" applyFill="1" applyAlignment="1">
      <alignment vertical="center"/>
    </xf>
    <xf numFmtId="0" fontId="2" fillId="0" borderId="0" xfId="0" applyFont="1" applyFill="1" applyAlignment="1">
      <alignment vertical="center"/>
    </xf>
  </cellXfs>
  <cellStyles count="6">
    <cellStyle name="Followed Hyperlink" xfId="3" builtinId="9" hidden="1"/>
    <cellStyle name="Followed Hyperlink" xfId="5" builtinId="9" hidden="1"/>
    <cellStyle name="Hyperlink" xfId="2" builtinId="8" hidden="1"/>
    <cellStyle name="Hyperlink" xfId="4" builtinId="8" hidden="1"/>
    <cellStyle name="Normal" xfId="0" builtinId="0"/>
    <cellStyle name="Percent" xfId="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7" Type="http://schemas.openxmlformats.org/officeDocument/2006/relationships/worksheet" Target="worksheets/sheet7.xml"/><Relationship Id="rId1" Type="http://schemas.openxmlformats.org/officeDocument/2006/relationships/worksheet" Target="worksheets/sheet1.xml"/><Relationship Id="rId24" Type="http://schemas.openxmlformats.org/officeDocument/2006/relationships/worksheet" Target="worksheets/sheet24.xml"/><Relationship Id="rId25" Type="http://schemas.openxmlformats.org/officeDocument/2006/relationships/externalLink" Target="externalLinks/externalLink1.xml"/><Relationship Id="rId8" Type="http://schemas.openxmlformats.org/officeDocument/2006/relationships/worksheet" Target="worksheets/sheet8.xml"/><Relationship Id="rId13" Type="http://schemas.openxmlformats.org/officeDocument/2006/relationships/worksheet" Target="worksheets/sheet13.xml"/><Relationship Id="rId10" Type="http://schemas.openxmlformats.org/officeDocument/2006/relationships/worksheet" Target="worksheets/sheet10.xml"/><Relationship Id="rId12" Type="http://schemas.openxmlformats.org/officeDocument/2006/relationships/worksheet" Target="worksheets/sheet12.xml"/><Relationship Id="rId17" Type="http://schemas.openxmlformats.org/officeDocument/2006/relationships/worksheet" Target="worksheets/sheet17.xml"/><Relationship Id="rId9" Type="http://schemas.openxmlformats.org/officeDocument/2006/relationships/worksheet" Target="worksheets/sheet9.xml"/><Relationship Id="rId18" Type="http://schemas.openxmlformats.org/officeDocument/2006/relationships/worksheet" Target="worksheets/sheet18.xml"/><Relationship Id="rId3" Type="http://schemas.openxmlformats.org/officeDocument/2006/relationships/worksheet" Target="worksheets/sheet3.xml"/><Relationship Id="rId27" Type="http://schemas.openxmlformats.org/officeDocument/2006/relationships/styles" Target="styles.xml"/><Relationship Id="rId14" Type="http://schemas.openxmlformats.org/officeDocument/2006/relationships/worksheet" Target="worksheets/sheet14.xml"/><Relationship Id="rId23" Type="http://schemas.openxmlformats.org/officeDocument/2006/relationships/worksheet" Target="worksheets/sheet23.xml"/><Relationship Id="rId4" Type="http://schemas.openxmlformats.org/officeDocument/2006/relationships/worksheet" Target="worksheets/sheet4.xml"/><Relationship Id="rId28" Type="http://schemas.openxmlformats.org/officeDocument/2006/relationships/sharedStrings" Target="sharedStrings.xml"/><Relationship Id="rId26" Type="http://schemas.openxmlformats.org/officeDocument/2006/relationships/theme" Target="theme/theme1.xml"/><Relationship Id="rId11" Type="http://schemas.openxmlformats.org/officeDocument/2006/relationships/worksheet" Target="worksheets/sheet11.xml"/><Relationship Id="rId29" Type="http://schemas.openxmlformats.org/officeDocument/2006/relationships/calcChain" Target="calcChain.xml"/><Relationship Id="rId6" Type="http://schemas.openxmlformats.org/officeDocument/2006/relationships/worksheet" Target="worksheets/sheet6.xml"/><Relationship Id="rId16" Type="http://schemas.openxmlformats.org/officeDocument/2006/relationships/worksheet" Target="worksheets/sheet16.xml"/><Relationship Id="rId5" Type="http://schemas.openxmlformats.org/officeDocument/2006/relationships/worksheet" Target="worksheets/sheet5.xml"/><Relationship Id="rId15" Type="http://schemas.openxmlformats.org/officeDocument/2006/relationships/worksheet" Target="worksheets/sheet15.xml"/><Relationship Id="rId19" Type="http://schemas.openxmlformats.org/officeDocument/2006/relationships/worksheet" Target="worksheets/sheet19.xml"/><Relationship Id="rId20" Type="http://schemas.openxmlformats.org/officeDocument/2006/relationships/worksheet" Target="worksheets/sheet20.xml"/><Relationship Id="rId22" Type="http://schemas.openxmlformats.org/officeDocument/2006/relationships/worksheet" Target="worksheets/sheet22.xml"/><Relationship Id="rId21" Type="http://schemas.openxmlformats.org/officeDocument/2006/relationships/worksheet" Target="worksheets/sheet21.xml"/><Relationship Id="rId2" Type="http://schemas.openxmlformats.org/officeDocument/2006/relationships/worksheet" Target="worksheets/sheet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lkhamzina.UA/Desktop/Space_Utilization/Space_2010/Spring%202011%20OPEN%20Classroom%20Space%20Files/GRUE_S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RUE"/>
      <sheetName val="GRUE202"/>
      <sheetName val="GRUE203"/>
      <sheetName val="GRUE204"/>
      <sheetName val="GRUE205"/>
      <sheetName val="GRUE206"/>
      <sheetName val="GRUE208"/>
      <sheetName val="GRUE301"/>
      <sheetName val="GRUE303"/>
      <sheetName val="GRUE304"/>
      <sheetName val="GRUE305"/>
      <sheetName val="GRUE306"/>
      <sheetName val="GRUE307"/>
      <sheetName val="GRUE308"/>
      <sheetName val="GRUE309"/>
      <sheetName val="GRUE310"/>
      <sheetName val="GRUE401"/>
      <sheetName val="GRUE402"/>
      <sheetName val="GRUE405"/>
      <sheetName val="GRUE408"/>
      <sheetName val="GRUE409"/>
      <sheetName val="GRUE413"/>
      <sheetName val="GRUE410"/>
      <sheetName val="GRUE412"/>
    </sheetNames>
    <sheetDataSet>
      <sheetData sheetId="0"/>
      <sheetData sheetId="1">
        <row r="7">
          <cell r="C7">
            <v>48</v>
          </cell>
        </row>
        <row r="25">
          <cell r="F25">
            <v>0</v>
          </cell>
        </row>
      </sheetData>
      <sheetData sheetId="2">
        <row r="7">
          <cell r="C7">
            <v>30</v>
          </cell>
        </row>
        <row r="25">
          <cell r="F25">
            <v>0</v>
          </cell>
        </row>
      </sheetData>
      <sheetData sheetId="3">
        <row r="7">
          <cell r="C7">
            <v>30</v>
          </cell>
        </row>
        <row r="25">
          <cell r="F25">
            <v>0</v>
          </cell>
        </row>
      </sheetData>
      <sheetData sheetId="4">
        <row r="7">
          <cell r="C7">
            <v>45</v>
          </cell>
        </row>
        <row r="25">
          <cell r="F25">
            <v>0</v>
          </cell>
        </row>
      </sheetData>
      <sheetData sheetId="5">
        <row r="7">
          <cell r="C7">
            <v>70</v>
          </cell>
        </row>
        <row r="25">
          <cell r="F25">
            <v>0</v>
          </cell>
        </row>
      </sheetData>
      <sheetData sheetId="6">
        <row r="7">
          <cell r="C7">
            <v>80</v>
          </cell>
        </row>
        <row r="25">
          <cell r="F25">
            <v>0</v>
          </cell>
        </row>
      </sheetData>
      <sheetData sheetId="7"/>
      <sheetData sheetId="8">
        <row r="7">
          <cell r="C7">
            <v>48</v>
          </cell>
        </row>
        <row r="25">
          <cell r="F25">
            <v>0</v>
          </cell>
        </row>
      </sheetData>
      <sheetData sheetId="9">
        <row r="7">
          <cell r="C7">
            <v>30</v>
          </cell>
        </row>
        <row r="25">
          <cell r="F25">
            <v>0</v>
          </cell>
        </row>
      </sheetData>
      <sheetData sheetId="10">
        <row r="7">
          <cell r="C7">
            <v>36</v>
          </cell>
        </row>
        <row r="25">
          <cell r="F25">
            <v>0</v>
          </cell>
        </row>
      </sheetData>
      <sheetData sheetId="11">
        <row r="7">
          <cell r="C7">
            <v>74</v>
          </cell>
        </row>
        <row r="25">
          <cell r="F25">
            <v>0</v>
          </cell>
        </row>
      </sheetData>
      <sheetData sheetId="12">
        <row r="7">
          <cell r="C7">
            <v>40</v>
          </cell>
        </row>
        <row r="25">
          <cell r="F25">
            <v>0</v>
          </cell>
        </row>
      </sheetData>
      <sheetData sheetId="13">
        <row r="7">
          <cell r="C7">
            <v>16</v>
          </cell>
        </row>
        <row r="25">
          <cell r="F25">
            <v>0</v>
          </cell>
        </row>
      </sheetData>
      <sheetData sheetId="14">
        <row r="7">
          <cell r="C7">
            <v>16</v>
          </cell>
        </row>
        <row r="25">
          <cell r="F25">
            <v>0</v>
          </cell>
        </row>
      </sheetData>
      <sheetData sheetId="15">
        <row r="7">
          <cell r="C7">
            <v>36</v>
          </cell>
        </row>
        <row r="25">
          <cell r="F25">
            <v>0</v>
          </cell>
        </row>
      </sheetData>
      <sheetData sheetId="16">
        <row r="7">
          <cell r="C7">
            <v>24</v>
          </cell>
        </row>
        <row r="25">
          <cell r="F25">
            <v>0</v>
          </cell>
        </row>
      </sheetData>
      <sheetData sheetId="17">
        <row r="7">
          <cell r="C7">
            <v>30</v>
          </cell>
        </row>
        <row r="25">
          <cell r="F25">
            <v>0</v>
          </cell>
        </row>
      </sheetData>
      <sheetData sheetId="18">
        <row r="7">
          <cell r="C7">
            <v>48</v>
          </cell>
        </row>
        <row r="25">
          <cell r="F25">
            <v>0</v>
          </cell>
        </row>
      </sheetData>
      <sheetData sheetId="19">
        <row r="7">
          <cell r="C7">
            <v>70</v>
          </cell>
        </row>
        <row r="25">
          <cell r="F25">
            <v>0</v>
          </cell>
        </row>
      </sheetData>
      <sheetData sheetId="20">
        <row r="7">
          <cell r="C7">
            <v>70</v>
          </cell>
        </row>
        <row r="25">
          <cell r="F25">
            <v>0</v>
          </cell>
        </row>
      </sheetData>
      <sheetData sheetId="21">
        <row r="7">
          <cell r="C7">
            <v>36</v>
          </cell>
        </row>
        <row r="25">
          <cell r="F25">
            <v>0</v>
          </cell>
        </row>
      </sheetData>
      <sheetData sheetId="22">
        <row r="7">
          <cell r="C7">
            <v>30</v>
          </cell>
        </row>
        <row r="25">
          <cell r="F25">
            <v>0</v>
          </cell>
        </row>
      </sheetData>
      <sheetData sheetId="23">
        <row r="7">
          <cell r="C7">
            <v>48</v>
          </cell>
        </row>
        <row r="25">
          <cell r="F25">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workbookViewId="0">
      <selection activeCell="G26" sqref="G26"/>
    </sheetView>
  </sheetViews>
  <sheetFormatPr baseColWidth="10" defaultColWidth="8.83203125" defaultRowHeight="14" x14ac:dyDescent="0"/>
  <sheetData>
    <row r="1" spans="1:7">
      <c r="A1" s="1" t="s">
        <v>0</v>
      </c>
      <c r="B1" s="1"/>
      <c r="C1" s="1"/>
      <c r="D1" s="1"/>
      <c r="E1" s="1"/>
      <c r="F1" s="1"/>
      <c r="G1" s="1"/>
    </row>
    <row r="2" spans="1:7">
      <c r="A2" s="1" t="s">
        <v>1</v>
      </c>
      <c r="B2" s="1"/>
      <c r="C2" s="1"/>
      <c r="D2" s="1"/>
      <c r="E2" s="1"/>
      <c r="F2" s="1"/>
      <c r="G2" s="1"/>
    </row>
    <row r="3" spans="1:7">
      <c r="A3" s="1" t="s">
        <v>2</v>
      </c>
      <c r="B3" s="1"/>
      <c r="C3" s="1"/>
      <c r="D3" s="1"/>
      <c r="E3" s="1"/>
      <c r="F3" s="1"/>
      <c r="G3" s="1"/>
    </row>
    <row r="4" spans="1:7">
      <c r="A4" s="2" t="s">
        <v>17</v>
      </c>
      <c r="B4" s="1"/>
      <c r="C4" s="1"/>
      <c r="D4" s="1"/>
      <c r="E4" s="1"/>
      <c r="F4" s="1"/>
      <c r="G4" s="1"/>
    </row>
    <row r="5" spans="1:7">
      <c r="A5" s="1"/>
      <c r="B5" s="1"/>
      <c r="C5" s="1"/>
      <c r="D5" s="1"/>
      <c r="E5" s="1"/>
      <c r="F5" s="1"/>
      <c r="G5" s="1"/>
    </row>
    <row r="6" spans="1:7">
      <c r="A6" s="3" t="s">
        <v>3</v>
      </c>
      <c r="B6" s="1"/>
      <c r="C6" s="4" t="s">
        <v>4</v>
      </c>
      <c r="D6" s="1"/>
      <c r="E6" s="1"/>
      <c r="F6" s="1"/>
      <c r="G6" s="1"/>
    </row>
    <row r="7" spans="1:7">
      <c r="A7" s="3" t="s">
        <v>5</v>
      </c>
      <c r="B7" s="3"/>
      <c r="C7" s="5">
        <f>[1]GRUE202!C7+[1]GRUE203!C7+[1]GRUE204!C7+[1]GRUE205!C7+[1]GRUE206!C7+[1]GRUE208!C7+[1]GRUE303!C7+[1]GRUE304!C7+[1]GRUE305!C7+[1]GRUE306!C7+[1]GRUE307!C7+[1]GRUE308!C7+[1]GRUE309!C7+[1]GRUE310!C7+[1]GRUE401!C7+[1]GRUE402!C7+[1]GRUE405!C7+[1]GRUE408!C7+[1]GRUE409!C7+[1]GRUE410!C7+[1]GRUE412!C7+[1]GRUE413!C7</f>
        <v>955</v>
      </c>
      <c r="D7" s="6"/>
      <c r="E7" s="6"/>
      <c r="F7" s="6"/>
      <c r="G7" s="6"/>
    </row>
    <row r="9" spans="1:7">
      <c r="A9" s="7" t="s">
        <v>6</v>
      </c>
      <c r="B9" s="8" t="s">
        <v>7</v>
      </c>
      <c r="C9" s="8" t="s">
        <v>8</v>
      </c>
      <c r="D9" s="8" t="s">
        <v>9</v>
      </c>
      <c r="E9" s="8" t="s">
        <v>10</v>
      </c>
      <c r="F9" s="8" t="s">
        <v>11</v>
      </c>
      <c r="G9" s="8" t="s">
        <v>12</v>
      </c>
    </row>
    <row r="10" spans="1:7">
      <c r="A10" s="9">
        <v>800</v>
      </c>
      <c r="B10" s="10">
        <v>170</v>
      </c>
      <c r="C10" s="10">
        <v>154</v>
      </c>
      <c r="D10" s="10">
        <v>170</v>
      </c>
      <c r="E10" s="10">
        <v>101</v>
      </c>
      <c r="F10" s="10">
        <v>170</v>
      </c>
      <c r="G10" s="10">
        <f>SUM(B10:F10)</f>
        <v>765</v>
      </c>
    </row>
    <row r="11" spans="1:7">
      <c r="A11" s="9">
        <v>900</v>
      </c>
      <c r="B11" s="10">
        <v>539</v>
      </c>
      <c r="C11" s="10">
        <v>119</v>
      </c>
      <c r="D11" s="10">
        <v>542</v>
      </c>
      <c r="E11" s="10">
        <v>103</v>
      </c>
      <c r="F11" s="10">
        <v>509</v>
      </c>
      <c r="G11" s="10">
        <f>SUM(B11:F11)</f>
        <v>1812</v>
      </c>
    </row>
    <row r="12" spans="1:7">
      <c r="A12" s="9">
        <v>1000</v>
      </c>
      <c r="B12" s="10">
        <v>576</v>
      </c>
      <c r="C12" s="10">
        <v>573</v>
      </c>
      <c r="D12" s="10">
        <v>579</v>
      </c>
      <c r="E12" s="10">
        <v>558</v>
      </c>
      <c r="F12" s="10">
        <v>526</v>
      </c>
      <c r="G12" s="10">
        <f>SUM(B12:F12)</f>
        <v>2812</v>
      </c>
    </row>
    <row r="13" spans="1:7">
      <c r="A13" s="9">
        <v>1100</v>
      </c>
      <c r="B13" s="10">
        <v>576</v>
      </c>
      <c r="C13" s="10">
        <v>651</v>
      </c>
      <c r="D13" s="10">
        <v>579</v>
      </c>
      <c r="E13" s="10">
        <v>586</v>
      </c>
      <c r="F13" s="10">
        <v>526</v>
      </c>
      <c r="G13" s="10">
        <f>SUM(B13:F13)</f>
        <v>2918</v>
      </c>
    </row>
    <row r="14" spans="1:7">
      <c r="A14" s="11" t="s">
        <v>13</v>
      </c>
      <c r="B14" s="12">
        <f t="shared" ref="B14:G14" si="0">SUM(B10:B13)</f>
        <v>1861</v>
      </c>
      <c r="C14" s="12">
        <f t="shared" si="0"/>
        <v>1497</v>
      </c>
      <c r="D14" s="12">
        <f t="shared" si="0"/>
        <v>1870</v>
      </c>
      <c r="E14" s="12">
        <f t="shared" si="0"/>
        <v>1348</v>
      </c>
      <c r="F14" s="12">
        <f t="shared" si="0"/>
        <v>1731</v>
      </c>
      <c r="G14" s="12">
        <f t="shared" si="0"/>
        <v>8307</v>
      </c>
    </row>
    <row r="15" spans="1:7">
      <c r="A15" s="9">
        <v>1200</v>
      </c>
      <c r="B15" s="10">
        <v>591</v>
      </c>
      <c r="C15" s="10">
        <v>676</v>
      </c>
      <c r="D15" s="10">
        <v>583</v>
      </c>
      <c r="E15" s="10">
        <v>611</v>
      </c>
      <c r="F15" s="10">
        <v>526</v>
      </c>
      <c r="G15" s="10">
        <f>SUM(B15:F15)</f>
        <v>2987</v>
      </c>
    </row>
    <row r="16" spans="1:7">
      <c r="A16" s="9">
        <v>1300</v>
      </c>
      <c r="B16" s="10">
        <v>600</v>
      </c>
      <c r="C16" s="10">
        <v>10</v>
      </c>
      <c r="D16" s="10">
        <v>603</v>
      </c>
      <c r="E16" s="10">
        <v>0</v>
      </c>
      <c r="F16" s="10">
        <v>593</v>
      </c>
      <c r="G16" s="10">
        <f>SUM(B16:F16)</f>
        <v>1806</v>
      </c>
    </row>
    <row r="17" spans="1:7">
      <c r="A17" s="9">
        <v>1400</v>
      </c>
      <c r="B17" s="10">
        <v>420</v>
      </c>
      <c r="C17" s="10">
        <v>479</v>
      </c>
      <c r="D17" s="10">
        <v>413</v>
      </c>
      <c r="E17" s="10">
        <v>513</v>
      </c>
      <c r="F17" s="10">
        <v>415</v>
      </c>
      <c r="G17" s="10">
        <f>SUM(B17:F17)</f>
        <v>2240</v>
      </c>
    </row>
    <row r="18" spans="1:7">
      <c r="A18" s="9">
        <v>1500</v>
      </c>
      <c r="B18" s="10">
        <v>383</v>
      </c>
      <c r="C18" s="10">
        <v>717</v>
      </c>
      <c r="D18" s="10">
        <v>408</v>
      </c>
      <c r="E18" s="10">
        <v>819</v>
      </c>
      <c r="F18" s="10">
        <v>326</v>
      </c>
      <c r="G18" s="10">
        <f>SUM(B18:F18)</f>
        <v>2653</v>
      </c>
    </row>
    <row r="19" spans="1:7">
      <c r="A19" s="9">
        <v>1600</v>
      </c>
      <c r="B19" s="10">
        <v>423</v>
      </c>
      <c r="C19" s="10">
        <v>314</v>
      </c>
      <c r="D19" s="10">
        <v>427</v>
      </c>
      <c r="E19" s="10">
        <v>370</v>
      </c>
      <c r="F19" s="10">
        <v>334</v>
      </c>
      <c r="G19" s="10">
        <f>SUM(B19:F19)</f>
        <v>1868</v>
      </c>
    </row>
    <row r="20" spans="1:7">
      <c r="A20" s="11" t="s">
        <v>14</v>
      </c>
      <c r="B20" s="12">
        <f t="shared" ref="B20:G20" si="1">SUM(B15:B19)</f>
        <v>2417</v>
      </c>
      <c r="C20" s="12">
        <f>SUM(C15:C19)</f>
        <v>2196</v>
      </c>
      <c r="D20" s="12">
        <f t="shared" si="1"/>
        <v>2434</v>
      </c>
      <c r="E20" s="12">
        <f t="shared" si="1"/>
        <v>2313</v>
      </c>
      <c r="F20" s="12">
        <f t="shared" si="1"/>
        <v>2194</v>
      </c>
      <c r="G20" s="12">
        <f t="shared" si="1"/>
        <v>11554</v>
      </c>
    </row>
    <row r="21" spans="1:7">
      <c r="A21" s="9">
        <v>1700</v>
      </c>
      <c r="B21" s="10">
        <v>126</v>
      </c>
      <c r="C21" s="10">
        <v>167</v>
      </c>
      <c r="D21" s="10">
        <v>109</v>
      </c>
      <c r="E21" s="10">
        <v>171</v>
      </c>
      <c r="F21" s="10">
        <v>17</v>
      </c>
      <c r="G21" s="10">
        <f>SUM(B21:F21)</f>
        <v>590</v>
      </c>
    </row>
    <row r="22" spans="1:7">
      <c r="A22" s="9">
        <v>1800</v>
      </c>
      <c r="B22" s="10">
        <v>265</v>
      </c>
      <c r="C22" s="10">
        <v>312</v>
      </c>
      <c r="D22" s="10">
        <v>387</v>
      </c>
      <c r="E22" s="10">
        <v>288</v>
      </c>
      <c r="F22" s="10">
        <v>48</v>
      </c>
      <c r="G22" s="10">
        <f>SUM(B22:F22)</f>
        <v>1300</v>
      </c>
    </row>
    <row r="23" spans="1:7">
      <c r="A23" s="9">
        <v>1900</v>
      </c>
      <c r="B23" s="10">
        <v>132</v>
      </c>
      <c r="C23" s="10">
        <v>187</v>
      </c>
      <c r="D23" s="10">
        <v>257</v>
      </c>
      <c r="E23" s="10">
        <v>201</v>
      </c>
      <c r="F23" s="10">
        <v>9</v>
      </c>
      <c r="G23" s="10">
        <f>SUM(B23:F23)</f>
        <v>786</v>
      </c>
    </row>
    <row r="24" spans="1:7">
      <c r="A24" s="9">
        <v>2000</v>
      </c>
      <c r="B24" s="10">
        <v>97</v>
      </c>
      <c r="C24" s="10">
        <v>152</v>
      </c>
      <c r="D24" s="10">
        <v>239</v>
      </c>
      <c r="E24" s="10">
        <v>144</v>
      </c>
      <c r="F24" s="10">
        <v>9</v>
      </c>
      <c r="G24" s="10">
        <f>SUM(B24:F24)</f>
        <v>641</v>
      </c>
    </row>
    <row r="25" spans="1:7">
      <c r="A25" s="9">
        <v>2100</v>
      </c>
      <c r="B25" s="10">
        <v>0</v>
      </c>
      <c r="C25" s="10">
        <v>0</v>
      </c>
      <c r="D25" s="10">
        <v>0</v>
      </c>
      <c r="E25" s="10">
        <v>11</v>
      </c>
      <c r="F25" s="10">
        <f>[1]GRUE202!F25+[1]GRUE203!F25+[1]GRUE204!F25+[1]GRUE205!F25+[1]GRUE206!F25+[1]GRUE208!F25+[1]GRUE303!F25+[1]GRUE304!F25+[1]GRUE305!F25+[1]GRUE306!F25+[1]GRUE307!F25+[1]GRUE308!F25+[1]GRUE309!F25+[1]GRUE310!F25+[1]GRUE401!F25+[1]GRUE402!F25+[1]GRUE405!F25+[1]GRUE408!F25+[1]GRUE409!F25+[1]GRUE410!F25+[1]GRUE412!F25+[1]GRUE413!F25</f>
        <v>0</v>
      </c>
      <c r="G25" s="10">
        <f>SUM(B25:F25)</f>
        <v>11</v>
      </c>
    </row>
    <row r="26" spans="1:7">
      <c r="A26" s="11" t="s">
        <v>15</v>
      </c>
      <c r="B26" s="12">
        <f t="shared" ref="B26:G26" si="2">SUM(B21:B25)</f>
        <v>620</v>
      </c>
      <c r="C26" s="12">
        <f t="shared" si="2"/>
        <v>818</v>
      </c>
      <c r="D26" s="12">
        <f t="shared" si="2"/>
        <v>992</v>
      </c>
      <c r="E26" s="12">
        <f t="shared" si="2"/>
        <v>815</v>
      </c>
      <c r="F26" s="12">
        <f t="shared" si="2"/>
        <v>83</v>
      </c>
      <c r="G26" s="12">
        <f t="shared" si="2"/>
        <v>3328</v>
      </c>
    </row>
    <row r="27" spans="1:7" ht="15" thickBot="1">
      <c r="A27" s="13" t="s">
        <v>16</v>
      </c>
      <c r="B27" s="14">
        <f t="shared" ref="B27:G27" si="3">B14+B20+B26</f>
        <v>4898</v>
      </c>
      <c r="C27" s="14">
        <f t="shared" si="3"/>
        <v>4511</v>
      </c>
      <c r="D27" s="14">
        <f t="shared" si="3"/>
        <v>5296</v>
      </c>
      <c r="E27" s="14">
        <f t="shared" si="3"/>
        <v>4476</v>
      </c>
      <c r="F27" s="14">
        <f t="shared" si="3"/>
        <v>4008</v>
      </c>
      <c r="G27" s="14">
        <f t="shared" si="3"/>
        <v>23189</v>
      </c>
    </row>
    <row r="28" spans="1:7" ht="15" thickTop="1"/>
  </sheetData>
  <pageMargins left="0.7" right="0.7" top="0.75" bottom="0.75" header="0.3" footer="0.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workbookViewId="0">
      <selection activeCell="F19" sqref="F19"/>
    </sheetView>
  </sheetViews>
  <sheetFormatPr baseColWidth="10" defaultColWidth="8.83203125" defaultRowHeight="14" x14ac:dyDescent="0"/>
  <cols>
    <col min="7" max="7" width="8.6640625" customWidth="1"/>
    <col min="8" max="15" width="8.83203125" hidden="1" customWidth="1"/>
  </cols>
  <sheetData>
    <row r="1" spans="1:15">
      <c r="A1" s="27" t="s">
        <v>0</v>
      </c>
      <c r="B1" s="27"/>
      <c r="C1" s="27"/>
      <c r="D1" s="27"/>
      <c r="E1" s="27"/>
      <c r="F1" s="27"/>
      <c r="G1" s="27"/>
    </row>
    <row r="2" spans="1:15">
      <c r="A2" s="27" t="s">
        <v>1</v>
      </c>
      <c r="B2" s="27"/>
      <c r="C2" s="27"/>
      <c r="D2" s="27"/>
      <c r="E2" s="27"/>
      <c r="F2" s="27"/>
      <c r="G2" s="27"/>
    </row>
    <row r="3" spans="1:15">
      <c r="A3" s="27" t="s">
        <v>2</v>
      </c>
      <c r="B3" s="27"/>
      <c r="C3" s="27"/>
      <c r="D3" s="27"/>
      <c r="E3" s="27"/>
      <c r="F3" s="27"/>
      <c r="G3" s="27"/>
    </row>
    <row r="4" spans="1:15">
      <c r="A4" s="28" t="str">
        <f>GRUE202!A4</f>
        <v>Fall Term 2011</v>
      </c>
      <c r="B4" s="27"/>
      <c r="C4" s="27"/>
      <c r="D4" s="27"/>
      <c r="E4" s="27"/>
      <c r="F4" s="27"/>
      <c r="G4" s="27"/>
    </row>
    <row r="5" spans="1:15">
      <c r="A5" s="27"/>
      <c r="B5" s="27"/>
      <c r="C5" s="27"/>
      <c r="D5" s="27"/>
      <c r="E5" s="27"/>
      <c r="F5" s="27"/>
      <c r="G5" s="27"/>
    </row>
    <row r="6" spans="1:15">
      <c r="A6" s="29" t="s">
        <v>18</v>
      </c>
      <c r="B6" s="30" t="s">
        <v>4</v>
      </c>
      <c r="C6" s="31">
        <v>304</v>
      </c>
      <c r="D6" s="27"/>
      <c r="E6" s="27"/>
      <c r="F6" s="27" t="s">
        <v>19</v>
      </c>
      <c r="G6" s="27" t="s">
        <v>20</v>
      </c>
    </row>
    <row r="7" spans="1:15">
      <c r="A7" s="29" t="s">
        <v>5</v>
      </c>
      <c r="B7" s="29"/>
      <c r="C7" s="31">
        <v>30</v>
      </c>
      <c r="D7" s="27"/>
      <c r="E7" s="27"/>
      <c r="F7" s="27"/>
      <c r="G7" s="27"/>
    </row>
    <row r="8" spans="1:15">
      <c r="A8" s="27"/>
      <c r="B8" s="27"/>
      <c r="C8" s="27"/>
      <c r="D8" s="27"/>
      <c r="E8" s="27"/>
      <c r="F8" s="27"/>
      <c r="G8" s="27"/>
    </row>
    <row r="9" spans="1:15">
      <c r="A9" s="32" t="s">
        <v>6</v>
      </c>
      <c r="B9" s="33" t="s">
        <v>7</v>
      </c>
      <c r="C9" s="33" t="s">
        <v>8</v>
      </c>
      <c r="D9" s="33" t="s">
        <v>9</v>
      </c>
      <c r="E9" s="33" t="s">
        <v>10</v>
      </c>
      <c r="F9" s="33" t="s">
        <v>11</v>
      </c>
      <c r="G9" s="33" t="s">
        <v>12</v>
      </c>
      <c r="H9" s="8" t="s">
        <v>7</v>
      </c>
      <c r="I9" s="8" t="s">
        <v>8</v>
      </c>
      <c r="J9" s="8" t="s">
        <v>9</v>
      </c>
      <c r="K9" s="8" t="s">
        <v>10</v>
      </c>
      <c r="L9" s="8" t="s">
        <v>11</v>
      </c>
      <c r="M9" s="8" t="s">
        <v>12</v>
      </c>
      <c r="N9" s="1"/>
      <c r="O9" s="1"/>
    </row>
    <row r="10" spans="1:15">
      <c r="A10" s="34">
        <v>800</v>
      </c>
      <c r="B10" s="35">
        <v>0</v>
      </c>
      <c r="C10" s="35">
        <v>0</v>
      </c>
      <c r="D10" s="35">
        <v>0</v>
      </c>
      <c r="E10" s="35">
        <v>0</v>
      </c>
      <c r="F10" s="35">
        <v>0</v>
      </c>
      <c r="G10" s="35">
        <f>SUM(B10:F10)</f>
        <v>0</v>
      </c>
      <c r="H10" s="6">
        <f t="shared" ref="H10:L13" si="0">IF(B10&gt;0, 1, 0)</f>
        <v>0</v>
      </c>
      <c r="I10" s="6">
        <f t="shared" si="0"/>
        <v>0</v>
      </c>
      <c r="J10" s="6">
        <f t="shared" si="0"/>
        <v>0</v>
      </c>
      <c r="K10" s="6">
        <f t="shared" si="0"/>
        <v>0</v>
      </c>
      <c r="L10" s="6">
        <f t="shared" si="0"/>
        <v>0</v>
      </c>
      <c r="M10" s="6">
        <f>SUM(H10:L10)</f>
        <v>0</v>
      </c>
      <c r="N10" s="1"/>
      <c r="O10" s="1"/>
    </row>
    <row r="11" spans="1:15">
      <c r="A11" s="34">
        <v>900</v>
      </c>
      <c r="B11" s="35">
        <v>21</v>
      </c>
      <c r="C11" s="35">
        <v>0</v>
      </c>
      <c r="D11" s="35">
        <v>21</v>
      </c>
      <c r="E11" s="35">
        <v>0</v>
      </c>
      <c r="F11" s="35">
        <v>21</v>
      </c>
      <c r="G11" s="35">
        <f>SUM(B11:F11)</f>
        <v>63</v>
      </c>
      <c r="H11" s="6">
        <f t="shared" si="0"/>
        <v>1</v>
      </c>
      <c r="I11" s="6">
        <f t="shared" si="0"/>
        <v>0</v>
      </c>
      <c r="J11" s="6">
        <f t="shared" si="0"/>
        <v>1</v>
      </c>
      <c r="K11" s="6">
        <f t="shared" si="0"/>
        <v>0</v>
      </c>
      <c r="L11" s="6">
        <f t="shared" si="0"/>
        <v>1</v>
      </c>
      <c r="M11" s="6">
        <f>SUM(H11:L11)</f>
        <v>3</v>
      </c>
      <c r="N11" s="1"/>
      <c r="O11" s="1"/>
    </row>
    <row r="12" spans="1:15">
      <c r="A12" s="34">
        <v>1000</v>
      </c>
      <c r="B12" s="35">
        <v>21</v>
      </c>
      <c r="C12" s="35">
        <v>23</v>
      </c>
      <c r="D12" s="35">
        <v>21</v>
      </c>
      <c r="E12" s="35">
        <v>23</v>
      </c>
      <c r="F12" s="35">
        <v>0</v>
      </c>
      <c r="G12" s="35">
        <f>SUM(B12:F12)</f>
        <v>88</v>
      </c>
      <c r="H12" s="6">
        <f t="shared" si="0"/>
        <v>1</v>
      </c>
      <c r="I12" s="6">
        <f t="shared" si="0"/>
        <v>1</v>
      </c>
      <c r="J12" s="6">
        <f t="shared" si="0"/>
        <v>1</v>
      </c>
      <c r="K12" s="6">
        <f t="shared" si="0"/>
        <v>1</v>
      </c>
      <c r="L12" s="6">
        <f t="shared" si="0"/>
        <v>0</v>
      </c>
      <c r="M12" s="6">
        <f>SUM(H12:L12)</f>
        <v>4</v>
      </c>
      <c r="N12" s="1"/>
      <c r="O12" s="1"/>
    </row>
    <row r="13" spans="1:15">
      <c r="A13" s="34">
        <v>1100</v>
      </c>
      <c r="B13" s="35">
        <v>21</v>
      </c>
      <c r="C13" s="35">
        <v>18</v>
      </c>
      <c r="D13" s="35">
        <v>21</v>
      </c>
      <c r="E13" s="35">
        <v>18</v>
      </c>
      <c r="F13" s="35">
        <v>0</v>
      </c>
      <c r="G13" s="35">
        <f>SUM(B13:F13)</f>
        <v>78</v>
      </c>
      <c r="H13" s="6">
        <f t="shared" si="0"/>
        <v>1</v>
      </c>
      <c r="I13" s="6">
        <f t="shared" si="0"/>
        <v>1</v>
      </c>
      <c r="J13" s="6">
        <f t="shared" si="0"/>
        <v>1</v>
      </c>
      <c r="K13" s="6">
        <f t="shared" si="0"/>
        <v>1</v>
      </c>
      <c r="L13" s="6">
        <f t="shared" si="0"/>
        <v>0</v>
      </c>
      <c r="M13" s="6">
        <f>SUM(H13:L13)</f>
        <v>4</v>
      </c>
      <c r="N13" s="1"/>
      <c r="O13" s="1"/>
    </row>
    <row r="14" spans="1:15">
      <c r="A14" s="36" t="s">
        <v>13</v>
      </c>
      <c r="B14" s="37">
        <f t="shared" ref="B14:M14" si="1">SUM(B10:B13)</f>
        <v>63</v>
      </c>
      <c r="C14" s="37">
        <f t="shared" si="1"/>
        <v>41</v>
      </c>
      <c r="D14" s="37">
        <f t="shared" si="1"/>
        <v>63</v>
      </c>
      <c r="E14" s="37">
        <f t="shared" si="1"/>
        <v>41</v>
      </c>
      <c r="F14" s="37">
        <f t="shared" si="1"/>
        <v>21</v>
      </c>
      <c r="G14" s="37">
        <f t="shared" si="1"/>
        <v>229</v>
      </c>
      <c r="H14" s="16">
        <f t="shared" si="1"/>
        <v>3</v>
      </c>
      <c r="I14" s="16">
        <f t="shared" si="1"/>
        <v>2</v>
      </c>
      <c r="J14" s="16">
        <f t="shared" si="1"/>
        <v>3</v>
      </c>
      <c r="K14" s="16">
        <f t="shared" si="1"/>
        <v>2</v>
      </c>
      <c r="L14" s="16">
        <f t="shared" si="1"/>
        <v>1</v>
      </c>
      <c r="M14" s="16">
        <f t="shared" si="1"/>
        <v>11</v>
      </c>
      <c r="N14" s="1"/>
      <c r="O14" s="1"/>
    </row>
    <row r="15" spans="1:15">
      <c r="A15" s="34">
        <v>1200</v>
      </c>
      <c r="B15" s="35">
        <v>17</v>
      </c>
      <c r="C15" s="35">
        <v>18</v>
      </c>
      <c r="D15" s="35">
        <v>17</v>
      </c>
      <c r="E15" s="35">
        <v>18</v>
      </c>
      <c r="F15" s="35">
        <v>0</v>
      </c>
      <c r="G15" s="35">
        <f>SUM(B15:F15)</f>
        <v>70</v>
      </c>
      <c r="H15" s="6">
        <f t="shared" ref="H15:L19" si="2">IF(B15&gt;0, 1, 0)</f>
        <v>1</v>
      </c>
      <c r="I15" s="6">
        <f t="shared" si="2"/>
        <v>1</v>
      </c>
      <c r="J15" s="6">
        <f t="shared" si="2"/>
        <v>1</v>
      </c>
      <c r="K15" s="6">
        <f t="shared" si="2"/>
        <v>1</v>
      </c>
      <c r="L15" s="6">
        <f t="shared" si="2"/>
        <v>0</v>
      </c>
      <c r="M15" s="6">
        <f>SUM(H15:L15)</f>
        <v>4</v>
      </c>
      <c r="N15" s="1"/>
      <c r="O15" s="1"/>
    </row>
    <row r="16" spans="1:15">
      <c r="A16" s="34">
        <v>1300</v>
      </c>
      <c r="B16" s="35">
        <v>24</v>
      </c>
      <c r="C16" s="35">
        <v>0</v>
      </c>
      <c r="D16" s="35">
        <v>24</v>
      </c>
      <c r="E16" s="35">
        <v>0</v>
      </c>
      <c r="F16" s="35">
        <v>24</v>
      </c>
      <c r="G16" s="35">
        <f>SUM(B16:F16)</f>
        <v>72</v>
      </c>
      <c r="H16" s="6">
        <f t="shared" si="2"/>
        <v>1</v>
      </c>
      <c r="I16" s="6">
        <f t="shared" si="2"/>
        <v>0</v>
      </c>
      <c r="J16" s="6">
        <f t="shared" si="2"/>
        <v>1</v>
      </c>
      <c r="K16" s="6">
        <f t="shared" si="2"/>
        <v>0</v>
      </c>
      <c r="L16" s="6">
        <f t="shared" si="2"/>
        <v>1</v>
      </c>
      <c r="M16" s="6">
        <f>SUM(H16:L16)</f>
        <v>3</v>
      </c>
      <c r="N16" s="1"/>
      <c r="O16" s="1"/>
    </row>
    <row r="17" spans="1:15">
      <c r="A17" s="34">
        <v>1400</v>
      </c>
      <c r="B17" s="35">
        <v>0</v>
      </c>
      <c r="C17" s="60">
        <v>21</v>
      </c>
      <c r="D17" s="60">
        <v>0</v>
      </c>
      <c r="E17" s="60">
        <v>21</v>
      </c>
      <c r="F17" s="35">
        <v>0</v>
      </c>
      <c r="G17" s="35">
        <f>SUM(B17:F17)</f>
        <v>42</v>
      </c>
      <c r="H17" s="6">
        <f t="shared" si="2"/>
        <v>0</v>
      </c>
      <c r="I17" s="6">
        <f t="shared" si="2"/>
        <v>1</v>
      </c>
      <c r="J17" s="6">
        <f t="shared" si="2"/>
        <v>0</v>
      </c>
      <c r="K17" s="6">
        <f t="shared" si="2"/>
        <v>1</v>
      </c>
      <c r="L17" s="6">
        <f t="shared" si="2"/>
        <v>0</v>
      </c>
      <c r="M17" s="6">
        <f>SUM(H17:L17)</f>
        <v>2</v>
      </c>
      <c r="N17" s="1"/>
      <c r="O17" s="1"/>
    </row>
    <row r="18" spans="1:15">
      <c r="A18" s="34">
        <v>1500</v>
      </c>
      <c r="B18" s="35">
        <v>11</v>
      </c>
      <c r="C18" s="60">
        <v>21</v>
      </c>
      <c r="D18" s="60">
        <v>11</v>
      </c>
      <c r="E18" s="60">
        <v>21</v>
      </c>
      <c r="F18" s="35">
        <v>11</v>
      </c>
      <c r="G18" s="35">
        <f>SUM(B18:F18)</f>
        <v>75</v>
      </c>
      <c r="H18" s="6">
        <f t="shared" si="2"/>
        <v>1</v>
      </c>
      <c r="I18" s="6">
        <f t="shared" si="2"/>
        <v>1</v>
      </c>
      <c r="J18" s="6">
        <f t="shared" si="2"/>
        <v>1</v>
      </c>
      <c r="K18" s="6">
        <f t="shared" si="2"/>
        <v>1</v>
      </c>
      <c r="L18" s="6">
        <f t="shared" si="2"/>
        <v>1</v>
      </c>
      <c r="M18" s="6">
        <f>SUM(H18:L18)</f>
        <v>5</v>
      </c>
      <c r="N18" s="1"/>
      <c r="O18" s="1"/>
    </row>
    <row r="19" spans="1:15">
      <c r="A19" s="34">
        <v>1600</v>
      </c>
      <c r="B19" s="35">
        <v>11</v>
      </c>
      <c r="C19" s="35">
        <v>11</v>
      </c>
      <c r="D19" s="35">
        <v>11</v>
      </c>
      <c r="E19" s="35">
        <v>18</v>
      </c>
      <c r="F19" s="35">
        <v>11</v>
      </c>
      <c r="G19" s="35">
        <f>SUM(B19:F19)</f>
        <v>62</v>
      </c>
      <c r="H19" s="6">
        <f t="shared" si="2"/>
        <v>1</v>
      </c>
      <c r="I19" s="6">
        <f t="shared" si="2"/>
        <v>1</v>
      </c>
      <c r="J19" s="6">
        <f t="shared" si="2"/>
        <v>1</v>
      </c>
      <c r="K19" s="6">
        <f t="shared" si="2"/>
        <v>1</v>
      </c>
      <c r="L19" s="6">
        <f t="shared" si="2"/>
        <v>1</v>
      </c>
      <c r="M19" s="6">
        <f>SUM(H19:L19)</f>
        <v>5</v>
      </c>
      <c r="N19" s="1"/>
      <c r="O19" s="1"/>
    </row>
    <row r="20" spans="1:15">
      <c r="A20" s="36" t="s">
        <v>14</v>
      </c>
      <c r="B20" s="37">
        <f t="shared" ref="B20:M20" si="3">SUM(B15:B19)</f>
        <v>63</v>
      </c>
      <c r="C20" s="37">
        <f t="shared" si="3"/>
        <v>71</v>
      </c>
      <c r="D20" s="37">
        <f t="shared" si="3"/>
        <v>63</v>
      </c>
      <c r="E20" s="37">
        <f t="shared" si="3"/>
        <v>78</v>
      </c>
      <c r="F20" s="37">
        <f t="shared" si="3"/>
        <v>46</v>
      </c>
      <c r="G20" s="37">
        <f t="shared" si="3"/>
        <v>321</v>
      </c>
      <c r="H20" s="16">
        <f t="shared" si="3"/>
        <v>4</v>
      </c>
      <c r="I20" s="16">
        <f t="shared" si="3"/>
        <v>4</v>
      </c>
      <c r="J20" s="16">
        <f t="shared" si="3"/>
        <v>4</v>
      </c>
      <c r="K20" s="16">
        <f t="shared" si="3"/>
        <v>4</v>
      </c>
      <c r="L20" s="16">
        <f t="shared" si="3"/>
        <v>3</v>
      </c>
      <c r="M20" s="16">
        <f t="shared" si="3"/>
        <v>19</v>
      </c>
      <c r="N20" s="1"/>
      <c r="O20" s="1"/>
    </row>
    <row r="21" spans="1:15">
      <c r="A21" s="34">
        <v>1700</v>
      </c>
      <c r="B21" s="35">
        <v>0</v>
      </c>
      <c r="C21" s="35">
        <v>0</v>
      </c>
      <c r="D21" s="35">
        <v>0</v>
      </c>
      <c r="E21" s="35">
        <v>7</v>
      </c>
      <c r="F21" s="35">
        <v>0</v>
      </c>
      <c r="G21" s="35">
        <f>SUM(B21:F21)</f>
        <v>7</v>
      </c>
      <c r="H21" s="6">
        <f t="shared" ref="H21:L25" si="4">IF(B21&gt;0, 1, 0)</f>
        <v>0</v>
      </c>
      <c r="I21" s="6">
        <f t="shared" si="4"/>
        <v>0</v>
      </c>
      <c r="J21" s="6">
        <f t="shared" si="4"/>
        <v>0</v>
      </c>
      <c r="K21" s="6">
        <f t="shared" si="4"/>
        <v>1</v>
      </c>
      <c r="L21" s="6">
        <f t="shared" si="4"/>
        <v>0</v>
      </c>
      <c r="M21" s="6">
        <f>SUM(H21:L21)</f>
        <v>1</v>
      </c>
      <c r="N21" s="1"/>
      <c r="O21" s="1"/>
    </row>
    <row r="22" spans="1:15">
      <c r="A22" s="34">
        <v>1800</v>
      </c>
      <c r="B22" s="35">
        <v>9</v>
      </c>
      <c r="C22" s="35">
        <v>21</v>
      </c>
      <c r="D22" s="35">
        <v>15</v>
      </c>
      <c r="E22" s="35">
        <v>0</v>
      </c>
      <c r="F22" s="35">
        <v>0</v>
      </c>
      <c r="G22" s="35">
        <f>SUM(B22:F22)</f>
        <v>45</v>
      </c>
      <c r="H22" s="6">
        <f t="shared" si="4"/>
        <v>1</v>
      </c>
      <c r="I22" s="6">
        <f t="shared" si="4"/>
        <v>1</v>
      </c>
      <c r="J22" s="6">
        <f t="shared" si="4"/>
        <v>1</v>
      </c>
      <c r="K22" s="6">
        <f t="shared" si="4"/>
        <v>0</v>
      </c>
      <c r="L22" s="6">
        <f t="shared" si="4"/>
        <v>0</v>
      </c>
      <c r="M22" s="6">
        <f>SUM(H22:L22)</f>
        <v>3</v>
      </c>
      <c r="N22" s="1"/>
      <c r="O22" s="1"/>
    </row>
    <row r="23" spans="1:15">
      <c r="A23" s="34">
        <v>1900</v>
      </c>
      <c r="B23" s="35">
        <v>9</v>
      </c>
      <c r="C23" s="35">
        <v>21</v>
      </c>
      <c r="D23" s="35">
        <v>15</v>
      </c>
      <c r="E23" s="35">
        <v>0</v>
      </c>
      <c r="F23" s="35">
        <v>0</v>
      </c>
      <c r="G23" s="35">
        <f>SUM(B23:F23)</f>
        <v>45</v>
      </c>
      <c r="H23" s="6">
        <f t="shared" si="4"/>
        <v>1</v>
      </c>
      <c r="I23" s="6">
        <f t="shared" si="4"/>
        <v>1</v>
      </c>
      <c r="J23" s="6">
        <f t="shared" si="4"/>
        <v>1</v>
      </c>
      <c r="K23" s="6">
        <f t="shared" si="4"/>
        <v>0</v>
      </c>
      <c r="L23" s="6">
        <f t="shared" si="4"/>
        <v>0</v>
      </c>
      <c r="M23" s="6">
        <f>SUM(H23:L23)</f>
        <v>3</v>
      </c>
      <c r="N23" s="51" t="s">
        <v>36</v>
      </c>
      <c r="O23" s="52">
        <f>(M12+M13+M15+M16+M17+M18)/30</f>
        <v>0.73333333333333328</v>
      </c>
    </row>
    <row r="24" spans="1:15">
      <c r="A24" s="34">
        <v>2000</v>
      </c>
      <c r="B24" s="35">
        <v>9</v>
      </c>
      <c r="C24" s="35">
        <v>21</v>
      </c>
      <c r="D24" s="35">
        <v>15</v>
      </c>
      <c r="E24" s="35">
        <v>0</v>
      </c>
      <c r="F24" s="35">
        <v>0</v>
      </c>
      <c r="G24" s="35">
        <f>SUM(B24:F24)</f>
        <v>45</v>
      </c>
      <c r="H24" s="6">
        <f t="shared" si="4"/>
        <v>1</v>
      </c>
      <c r="I24" s="6">
        <f t="shared" si="4"/>
        <v>1</v>
      </c>
      <c r="J24" s="6">
        <f t="shared" si="4"/>
        <v>1</v>
      </c>
      <c r="K24" s="6">
        <f t="shared" si="4"/>
        <v>0</v>
      </c>
      <c r="L24" s="6">
        <f t="shared" si="4"/>
        <v>0</v>
      </c>
      <c r="M24" s="6">
        <f>SUM(H24:L24)</f>
        <v>3</v>
      </c>
      <c r="N24" s="9" t="s">
        <v>37</v>
      </c>
      <c r="O24" s="53">
        <f>M14/20</f>
        <v>0.55000000000000004</v>
      </c>
    </row>
    <row r="25" spans="1:15">
      <c r="A25" s="34">
        <v>2100</v>
      </c>
      <c r="B25" s="35">
        <v>0</v>
      </c>
      <c r="C25" s="35">
        <v>0</v>
      </c>
      <c r="D25" s="35">
        <v>0</v>
      </c>
      <c r="E25" s="35">
        <v>0</v>
      </c>
      <c r="F25" s="35">
        <v>0</v>
      </c>
      <c r="G25" s="35">
        <f>SUM(B25:F25)</f>
        <v>0</v>
      </c>
      <c r="H25" s="6">
        <f t="shared" si="4"/>
        <v>0</v>
      </c>
      <c r="I25" s="6">
        <f t="shared" si="4"/>
        <v>0</v>
      </c>
      <c r="J25" s="6">
        <f t="shared" si="4"/>
        <v>0</v>
      </c>
      <c r="K25" s="6">
        <f t="shared" si="4"/>
        <v>0</v>
      </c>
      <c r="L25" s="6">
        <f t="shared" si="4"/>
        <v>0</v>
      </c>
      <c r="M25" s="6">
        <f>SUM(H25:L25)</f>
        <v>0</v>
      </c>
      <c r="N25" s="9" t="s">
        <v>38</v>
      </c>
      <c r="O25" s="53">
        <f>M20/25</f>
        <v>0.76</v>
      </c>
    </row>
    <row r="26" spans="1:15">
      <c r="A26" s="36" t="s">
        <v>15</v>
      </c>
      <c r="B26" s="37">
        <f t="shared" ref="B26:M26" si="5">SUM(B21:B25)</f>
        <v>27</v>
      </c>
      <c r="C26" s="37">
        <f t="shared" si="5"/>
        <v>63</v>
      </c>
      <c r="D26" s="37">
        <f t="shared" si="5"/>
        <v>45</v>
      </c>
      <c r="E26" s="37">
        <f t="shared" si="5"/>
        <v>7</v>
      </c>
      <c r="F26" s="37">
        <f t="shared" si="5"/>
        <v>0</v>
      </c>
      <c r="G26" s="37">
        <f t="shared" si="5"/>
        <v>142</v>
      </c>
      <c r="H26" s="16">
        <f t="shared" si="5"/>
        <v>3</v>
      </c>
      <c r="I26" s="16">
        <f t="shared" si="5"/>
        <v>3</v>
      </c>
      <c r="J26" s="16">
        <f t="shared" si="5"/>
        <v>3</v>
      </c>
      <c r="K26" s="16">
        <f t="shared" si="5"/>
        <v>1</v>
      </c>
      <c r="L26" s="16">
        <f t="shared" si="5"/>
        <v>0</v>
      </c>
      <c r="M26" s="16">
        <f t="shared" si="5"/>
        <v>10</v>
      </c>
      <c r="N26" s="9" t="s">
        <v>39</v>
      </c>
      <c r="O26" s="53">
        <f>(M14+M20)/45</f>
        <v>0.66666666666666663</v>
      </c>
    </row>
    <row r="27" spans="1:15" ht="15" thickBot="1">
      <c r="A27" s="38" t="s">
        <v>16</v>
      </c>
      <c r="B27" s="39">
        <f t="shared" ref="B27:M27" si="6">B14+B20+B26</f>
        <v>153</v>
      </c>
      <c r="C27" s="39">
        <f t="shared" si="6"/>
        <v>175</v>
      </c>
      <c r="D27" s="39">
        <f t="shared" si="6"/>
        <v>171</v>
      </c>
      <c r="E27" s="39">
        <f t="shared" si="6"/>
        <v>126</v>
      </c>
      <c r="F27" s="39">
        <f t="shared" si="6"/>
        <v>67</v>
      </c>
      <c r="G27" s="39">
        <f t="shared" si="6"/>
        <v>692</v>
      </c>
      <c r="H27" s="17">
        <f t="shared" si="6"/>
        <v>10</v>
      </c>
      <c r="I27" s="17">
        <f t="shared" si="6"/>
        <v>9</v>
      </c>
      <c r="J27" s="17">
        <f t="shared" si="6"/>
        <v>10</v>
      </c>
      <c r="K27" s="17">
        <f t="shared" si="6"/>
        <v>7</v>
      </c>
      <c r="L27" s="17">
        <f t="shared" si="6"/>
        <v>4</v>
      </c>
      <c r="M27" s="17">
        <f t="shared" si="6"/>
        <v>40</v>
      </c>
      <c r="N27" s="9" t="s">
        <v>40</v>
      </c>
      <c r="O27" s="53">
        <f>M27/70</f>
        <v>0.5714285714285714</v>
      </c>
    </row>
    <row r="28" spans="1:15" ht="15" thickTop="1">
      <c r="A28" s="27"/>
      <c r="B28" s="27"/>
      <c r="C28" s="27"/>
      <c r="D28" s="27"/>
      <c r="E28" s="27"/>
      <c r="F28" s="27"/>
      <c r="G28" s="27"/>
    </row>
    <row r="29" spans="1:15" ht="37">
      <c r="A29" s="27"/>
      <c r="B29" s="40" t="s">
        <v>21</v>
      </c>
      <c r="C29" s="41" t="s">
        <v>22</v>
      </c>
      <c r="D29" s="41" t="s">
        <v>23</v>
      </c>
      <c r="E29" s="42" t="s">
        <v>24</v>
      </c>
      <c r="F29" s="42" t="s">
        <v>25</v>
      </c>
      <c r="G29" s="42" t="s">
        <v>26</v>
      </c>
    </row>
    <row r="30" spans="1:15">
      <c r="A30" s="27"/>
      <c r="B30" s="43" t="s">
        <v>27</v>
      </c>
      <c r="C30" s="44">
        <f>G14/C7</f>
        <v>7.6333333333333337</v>
      </c>
      <c r="D30" s="44">
        <f>G20/C7</f>
        <v>10.7</v>
      </c>
      <c r="E30" s="44">
        <f>(G20+G14)/C7</f>
        <v>18.333333333333332</v>
      </c>
      <c r="F30" s="44">
        <f>(G12+G13+G15+G16+G17+G18)/C7</f>
        <v>14.166666666666666</v>
      </c>
      <c r="G30" s="44">
        <f>G27/C7</f>
        <v>23.066666666666666</v>
      </c>
    </row>
    <row r="31" spans="1:15">
      <c r="A31" s="27"/>
      <c r="B31" s="43" t="s">
        <v>28</v>
      </c>
      <c r="C31" s="45">
        <f>C30/20</f>
        <v>0.38166666666666671</v>
      </c>
      <c r="D31" s="45">
        <f>D30/25</f>
        <v>0.42799999999999999</v>
      </c>
      <c r="E31" s="45">
        <f>E30/45</f>
        <v>0.40740740740740738</v>
      </c>
      <c r="F31" s="45">
        <f>F30/30</f>
        <v>0.47222222222222221</v>
      </c>
      <c r="G31" s="45">
        <f>G30/70</f>
        <v>0.3295238095238095</v>
      </c>
    </row>
    <row r="32" spans="1:15">
      <c r="A32" s="27"/>
      <c r="B32" s="43" t="s">
        <v>29</v>
      </c>
      <c r="C32" s="45">
        <f>C30/M14</f>
        <v>0.69393939393939397</v>
      </c>
      <c r="D32" s="45">
        <f>D30/M20</f>
        <v>0.56315789473684208</v>
      </c>
      <c r="E32" s="45">
        <f>E30/(M14+M20)</f>
        <v>0.61111111111111105</v>
      </c>
      <c r="F32" s="45">
        <f>F30/(M12+M13+M15+M16+M17+M18)</f>
        <v>0.64393939393939392</v>
      </c>
      <c r="G32" s="45">
        <f>G30/M27</f>
        <v>0.57666666666666666</v>
      </c>
    </row>
    <row r="33" spans="1:7">
      <c r="A33" s="27"/>
      <c r="B33" s="43" t="s">
        <v>30</v>
      </c>
      <c r="C33" s="45">
        <f>O24</f>
        <v>0.55000000000000004</v>
      </c>
      <c r="D33" s="45">
        <f>O25</f>
        <v>0.76</v>
      </c>
      <c r="E33" s="45">
        <f>O26</f>
        <v>0.66666666666666663</v>
      </c>
      <c r="F33" s="45">
        <f>O23</f>
        <v>0.73333333333333328</v>
      </c>
      <c r="G33" s="45">
        <f>O27</f>
        <v>0.5714285714285714</v>
      </c>
    </row>
    <row r="34" spans="1:7">
      <c r="A34" s="27"/>
      <c r="B34" s="27"/>
      <c r="C34" s="27"/>
      <c r="D34" s="27"/>
      <c r="E34" s="27"/>
      <c r="F34" s="27"/>
      <c r="G34" s="27"/>
    </row>
    <row r="35" spans="1:7">
      <c r="A35" s="46" t="s">
        <v>27</v>
      </c>
      <c r="B35" s="56" t="s">
        <v>31</v>
      </c>
      <c r="C35" s="56"/>
      <c r="D35" s="56"/>
      <c r="E35" s="56"/>
      <c r="F35" s="56"/>
      <c r="G35" s="56"/>
    </row>
    <row r="36" spans="1:7">
      <c r="A36" s="46" t="s">
        <v>28</v>
      </c>
      <c r="B36" s="56" t="s">
        <v>32</v>
      </c>
      <c r="C36" s="56"/>
      <c r="D36" s="56"/>
      <c r="E36" s="56"/>
      <c r="F36" s="56"/>
      <c r="G36" s="56"/>
    </row>
    <row r="37" spans="1:7">
      <c r="A37" s="46" t="s">
        <v>29</v>
      </c>
      <c r="B37" s="56" t="s">
        <v>33</v>
      </c>
      <c r="C37" s="56"/>
      <c r="D37" s="56"/>
      <c r="E37" s="56"/>
      <c r="F37" s="56"/>
      <c r="G37" s="56"/>
    </row>
    <row r="38" spans="1:7">
      <c r="A38" s="46" t="s">
        <v>30</v>
      </c>
      <c r="B38" s="56" t="s">
        <v>34</v>
      </c>
      <c r="C38" s="56"/>
      <c r="D38" s="56"/>
      <c r="E38" s="56"/>
      <c r="F38" s="56"/>
      <c r="G38" s="56"/>
    </row>
    <row r="39" spans="1:7">
      <c r="A39" s="27"/>
      <c r="B39" s="27"/>
      <c r="C39" s="27"/>
      <c r="D39" s="27"/>
      <c r="E39" s="27"/>
      <c r="F39" s="27"/>
      <c r="G39" s="27"/>
    </row>
    <row r="40" spans="1:7">
      <c r="A40" s="47"/>
      <c r="B40" s="48"/>
      <c r="C40" s="27"/>
      <c r="D40" s="27"/>
      <c r="E40" s="27"/>
      <c r="F40" s="27"/>
      <c r="G40" s="27"/>
    </row>
    <row r="41" spans="1:7">
      <c r="A41" s="28">
        <f>GRUE202!A41</f>
        <v>0</v>
      </c>
      <c r="B41" s="57"/>
      <c r="C41" s="57"/>
      <c r="D41" s="57"/>
      <c r="E41" s="57"/>
      <c r="F41" s="57"/>
      <c r="G41" s="57"/>
    </row>
    <row r="42" spans="1:7">
      <c r="A42" s="27"/>
      <c r="B42" s="57"/>
      <c r="C42" s="57"/>
      <c r="D42" s="57"/>
      <c r="E42" s="57"/>
      <c r="F42" s="57"/>
      <c r="G42" s="57"/>
    </row>
  </sheetData>
  <mergeCells count="5">
    <mergeCell ref="B35:G35"/>
    <mergeCell ref="B36:G36"/>
    <mergeCell ref="B37:G37"/>
    <mergeCell ref="B38:G38"/>
    <mergeCell ref="B41:G42"/>
  </mergeCells>
  <pageMargins left="0.7" right="0.7" top="0.75" bottom="0.75" header="0.3" footer="0.3"/>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workbookViewId="0">
      <selection activeCell="A40" sqref="A40"/>
    </sheetView>
  </sheetViews>
  <sheetFormatPr baseColWidth="10" defaultColWidth="8.83203125" defaultRowHeight="14" x14ac:dyDescent="0"/>
  <cols>
    <col min="7" max="7" width="8.6640625" customWidth="1"/>
    <col min="8" max="15" width="8.83203125" hidden="1" customWidth="1"/>
  </cols>
  <sheetData>
    <row r="1" spans="1:15">
      <c r="A1" s="27" t="s">
        <v>0</v>
      </c>
      <c r="B1" s="27"/>
      <c r="C1" s="27"/>
      <c r="D1" s="27"/>
      <c r="E1" s="27"/>
      <c r="F1" s="27"/>
      <c r="G1" s="27"/>
    </row>
    <row r="2" spans="1:15">
      <c r="A2" s="27" t="s">
        <v>1</v>
      </c>
      <c r="B2" s="27"/>
      <c r="C2" s="27"/>
      <c r="D2" s="27"/>
      <c r="E2" s="27"/>
      <c r="F2" s="27"/>
      <c r="G2" s="27"/>
    </row>
    <row r="3" spans="1:15">
      <c r="A3" s="27" t="s">
        <v>2</v>
      </c>
      <c r="B3" s="27"/>
      <c r="C3" s="27"/>
      <c r="D3" s="27"/>
      <c r="E3" s="27"/>
      <c r="F3" s="27"/>
      <c r="G3" s="27"/>
    </row>
    <row r="4" spans="1:15">
      <c r="A4" s="28" t="s">
        <v>17</v>
      </c>
      <c r="B4" s="27"/>
      <c r="C4" s="27"/>
      <c r="D4" s="27"/>
      <c r="E4" s="27"/>
      <c r="F4" s="27"/>
      <c r="G4" s="27"/>
    </row>
    <row r="5" spans="1:15">
      <c r="A5" s="27"/>
      <c r="B5" s="27"/>
      <c r="C5" s="27"/>
      <c r="D5" s="27"/>
      <c r="E5" s="27"/>
      <c r="F5" s="27"/>
      <c r="G5" s="27"/>
    </row>
    <row r="6" spans="1:15">
      <c r="A6" s="29" t="s">
        <v>18</v>
      </c>
      <c r="B6" s="30" t="s">
        <v>4</v>
      </c>
      <c r="C6" s="31">
        <v>305</v>
      </c>
      <c r="D6" s="27"/>
      <c r="E6" s="27"/>
      <c r="F6" s="27" t="s">
        <v>19</v>
      </c>
      <c r="G6" s="27" t="s">
        <v>20</v>
      </c>
    </row>
    <row r="7" spans="1:15">
      <c r="A7" s="29" t="s">
        <v>5</v>
      </c>
      <c r="B7" s="29"/>
      <c r="C7" s="31">
        <v>36</v>
      </c>
      <c r="D7" s="27"/>
      <c r="E7" s="27"/>
      <c r="F7" s="27"/>
      <c r="G7" s="27"/>
    </row>
    <row r="8" spans="1:15">
      <c r="A8" s="27"/>
      <c r="B8" s="27"/>
      <c r="C8" s="27"/>
      <c r="D8" s="27"/>
      <c r="E8" s="27"/>
      <c r="F8" s="27"/>
      <c r="G8" s="27"/>
    </row>
    <row r="9" spans="1:15">
      <c r="A9" s="32" t="s">
        <v>6</v>
      </c>
      <c r="B9" s="33" t="s">
        <v>7</v>
      </c>
      <c r="C9" s="33" t="s">
        <v>8</v>
      </c>
      <c r="D9" s="33" t="s">
        <v>9</v>
      </c>
      <c r="E9" s="33" t="s">
        <v>10</v>
      </c>
      <c r="F9" s="33" t="s">
        <v>11</v>
      </c>
      <c r="G9" s="33" t="s">
        <v>12</v>
      </c>
      <c r="H9" s="8" t="s">
        <v>7</v>
      </c>
      <c r="I9" s="8" t="s">
        <v>8</v>
      </c>
      <c r="J9" s="8" t="s">
        <v>9</v>
      </c>
      <c r="K9" s="8" t="s">
        <v>10</v>
      </c>
      <c r="L9" s="8" t="s">
        <v>11</v>
      </c>
      <c r="M9" s="8" t="s">
        <v>12</v>
      </c>
      <c r="N9" s="1"/>
      <c r="O9" s="1"/>
    </row>
    <row r="10" spans="1:15">
      <c r="A10" s="34">
        <v>800</v>
      </c>
      <c r="B10" s="35">
        <v>28</v>
      </c>
      <c r="C10" s="35">
        <v>24</v>
      </c>
      <c r="D10" s="35">
        <v>28</v>
      </c>
      <c r="E10" s="35">
        <v>24</v>
      </c>
      <c r="F10" s="35">
        <v>28</v>
      </c>
      <c r="G10" s="35">
        <f>SUM(B10:F10)</f>
        <v>132</v>
      </c>
      <c r="H10" s="6">
        <f t="shared" ref="H10:L13" si="0">IF(B10&gt;0, 1, 0)</f>
        <v>1</v>
      </c>
      <c r="I10" s="6">
        <f t="shared" si="0"/>
        <v>1</v>
      </c>
      <c r="J10" s="6">
        <f t="shared" si="0"/>
        <v>1</v>
      </c>
      <c r="K10" s="6">
        <f t="shared" si="0"/>
        <v>1</v>
      </c>
      <c r="L10" s="6">
        <f t="shared" si="0"/>
        <v>1</v>
      </c>
      <c r="M10" s="6">
        <f>SUM(H10:L10)</f>
        <v>5</v>
      </c>
      <c r="N10" s="1"/>
      <c r="O10" s="1"/>
    </row>
    <row r="11" spans="1:15">
      <c r="A11" s="34">
        <v>900</v>
      </c>
      <c r="B11" s="35">
        <v>27</v>
      </c>
      <c r="C11" s="35">
        <v>24</v>
      </c>
      <c r="D11" s="35">
        <v>27</v>
      </c>
      <c r="E11" s="35">
        <v>24</v>
      </c>
      <c r="F11" s="35">
        <v>27</v>
      </c>
      <c r="G11" s="35">
        <f>SUM(B11:F11)</f>
        <v>129</v>
      </c>
      <c r="H11" s="6">
        <f t="shared" si="0"/>
        <v>1</v>
      </c>
      <c r="I11" s="6">
        <f t="shared" si="0"/>
        <v>1</v>
      </c>
      <c r="J11" s="6">
        <f t="shared" si="0"/>
        <v>1</v>
      </c>
      <c r="K11" s="6">
        <f t="shared" si="0"/>
        <v>1</v>
      </c>
      <c r="L11" s="6">
        <f t="shared" si="0"/>
        <v>1</v>
      </c>
      <c r="M11" s="6">
        <f>SUM(H11:L11)</f>
        <v>5</v>
      </c>
      <c r="N11" s="1"/>
      <c r="O11" s="1"/>
    </row>
    <row r="12" spans="1:15">
      <c r="A12" s="34">
        <v>1000</v>
      </c>
      <c r="B12" s="35">
        <v>24</v>
      </c>
      <c r="C12" s="35">
        <v>27</v>
      </c>
      <c r="D12" s="35">
        <v>24</v>
      </c>
      <c r="E12" s="35">
        <v>27</v>
      </c>
      <c r="F12" s="35">
        <v>24</v>
      </c>
      <c r="G12" s="35">
        <f>SUM(B12:F12)</f>
        <v>126</v>
      </c>
      <c r="H12" s="6">
        <f t="shared" si="0"/>
        <v>1</v>
      </c>
      <c r="I12" s="6">
        <f t="shared" si="0"/>
        <v>1</v>
      </c>
      <c r="J12" s="6">
        <f t="shared" si="0"/>
        <v>1</v>
      </c>
      <c r="K12" s="6">
        <f t="shared" si="0"/>
        <v>1</v>
      </c>
      <c r="L12" s="6">
        <f t="shared" si="0"/>
        <v>1</v>
      </c>
      <c r="M12" s="6">
        <f>SUM(H12:L12)</f>
        <v>5</v>
      </c>
      <c r="N12" s="1"/>
      <c r="O12" s="1"/>
    </row>
    <row r="13" spans="1:15">
      <c r="A13" s="34">
        <v>1100</v>
      </c>
      <c r="B13" s="35">
        <v>24</v>
      </c>
      <c r="C13" s="35">
        <v>24</v>
      </c>
      <c r="D13" s="35">
        <v>24</v>
      </c>
      <c r="E13" s="35">
        <v>24</v>
      </c>
      <c r="F13" s="35">
        <v>24</v>
      </c>
      <c r="G13" s="35">
        <f>SUM(B13:F13)</f>
        <v>120</v>
      </c>
      <c r="H13" s="6">
        <f t="shared" si="0"/>
        <v>1</v>
      </c>
      <c r="I13" s="6">
        <f t="shared" si="0"/>
        <v>1</v>
      </c>
      <c r="J13" s="6">
        <f t="shared" si="0"/>
        <v>1</v>
      </c>
      <c r="K13" s="6">
        <f t="shared" si="0"/>
        <v>1</v>
      </c>
      <c r="L13" s="6">
        <f t="shared" si="0"/>
        <v>1</v>
      </c>
      <c r="M13" s="6">
        <f>SUM(H13:L13)</f>
        <v>5</v>
      </c>
      <c r="N13" s="1"/>
      <c r="O13" s="1"/>
    </row>
    <row r="14" spans="1:15">
      <c r="A14" s="36" t="s">
        <v>13</v>
      </c>
      <c r="B14" s="37">
        <f t="shared" ref="B14:M14" si="1">SUM(B10:B13)</f>
        <v>103</v>
      </c>
      <c r="C14" s="37">
        <f t="shared" si="1"/>
        <v>99</v>
      </c>
      <c r="D14" s="37">
        <f t="shared" si="1"/>
        <v>103</v>
      </c>
      <c r="E14" s="37">
        <f t="shared" si="1"/>
        <v>99</v>
      </c>
      <c r="F14" s="37">
        <f t="shared" si="1"/>
        <v>103</v>
      </c>
      <c r="G14" s="37">
        <f t="shared" si="1"/>
        <v>507</v>
      </c>
      <c r="H14" s="16">
        <f t="shared" si="1"/>
        <v>4</v>
      </c>
      <c r="I14" s="16">
        <f t="shared" si="1"/>
        <v>4</v>
      </c>
      <c r="J14" s="16">
        <f t="shared" si="1"/>
        <v>4</v>
      </c>
      <c r="K14" s="16">
        <f t="shared" si="1"/>
        <v>4</v>
      </c>
      <c r="L14" s="16">
        <f t="shared" si="1"/>
        <v>4</v>
      </c>
      <c r="M14" s="16">
        <f t="shared" si="1"/>
        <v>20</v>
      </c>
      <c r="N14" s="1"/>
      <c r="O14" s="1"/>
    </row>
    <row r="15" spans="1:15">
      <c r="A15" s="34">
        <v>1200</v>
      </c>
      <c r="B15" s="35">
        <v>0</v>
      </c>
      <c r="C15" s="35">
        <v>24</v>
      </c>
      <c r="D15" s="35">
        <v>0</v>
      </c>
      <c r="E15" s="35">
        <v>24</v>
      </c>
      <c r="F15" s="35">
        <v>0</v>
      </c>
      <c r="G15" s="35">
        <f>SUM(B15:F15)</f>
        <v>48</v>
      </c>
      <c r="H15" s="6">
        <f t="shared" ref="H15:L19" si="2">IF(B15&gt;0, 1, 0)</f>
        <v>0</v>
      </c>
      <c r="I15" s="6">
        <f t="shared" si="2"/>
        <v>1</v>
      </c>
      <c r="J15" s="6">
        <f t="shared" si="2"/>
        <v>0</v>
      </c>
      <c r="K15" s="6">
        <f t="shared" si="2"/>
        <v>1</v>
      </c>
      <c r="L15" s="6">
        <f t="shared" si="2"/>
        <v>0</v>
      </c>
      <c r="M15" s="6">
        <f>SUM(H15:L15)</f>
        <v>2</v>
      </c>
      <c r="N15" s="1"/>
      <c r="O15" s="1"/>
    </row>
    <row r="16" spans="1:15">
      <c r="A16" s="34">
        <v>1300</v>
      </c>
      <c r="B16" s="35">
        <v>26</v>
      </c>
      <c r="C16" s="35">
        <v>0</v>
      </c>
      <c r="D16" s="35">
        <v>26</v>
      </c>
      <c r="E16" s="35">
        <v>0</v>
      </c>
      <c r="F16" s="35">
        <v>26</v>
      </c>
      <c r="G16" s="35">
        <f>SUM(B16:F16)</f>
        <v>78</v>
      </c>
      <c r="H16" s="6">
        <f t="shared" si="2"/>
        <v>1</v>
      </c>
      <c r="I16" s="6">
        <f t="shared" si="2"/>
        <v>0</v>
      </c>
      <c r="J16" s="6">
        <f t="shared" si="2"/>
        <v>1</v>
      </c>
      <c r="K16" s="6">
        <f t="shared" si="2"/>
        <v>0</v>
      </c>
      <c r="L16" s="6">
        <f t="shared" si="2"/>
        <v>1</v>
      </c>
      <c r="M16" s="6">
        <f>SUM(H16:L16)</f>
        <v>3</v>
      </c>
      <c r="N16" s="1"/>
      <c r="O16" s="1"/>
    </row>
    <row r="17" spans="1:15">
      <c r="A17" s="34">
        <v>1400</v>
      </c>
      <c r="B17" s="35">
        <v>26</v>
      </c>
      <c r="C17" s="35">
        <v>23</v>
      </c>
      <c r="D17" s="35">
        <v>26</v>
      </c>
      <c r="E17" s="35">
        <v>23</v>
      </c>
      <c r="F17" s="35">
        <v>26</v>
      </c>
      <c r="G17" s="35">
        <f>SUM(B17:F17)</f>
        <v>124</v>
      </c>
      <c r="H17" s="6">
        <f t="shared" si="2"/>
        <v>1</v>
      </c>
      <c r="I17" s="6">
        <f t="shared" si="2"/>
        <v>1</v>
      </c>
      <c r="J17" s="6">
        <f t="shared" si="2"/>
        <v>1</v>
      </c>
      <c r="K17" s="6">
        <f t="shared" si="2"/>
        <v>1</v>
      </c>
      <c r="L17" s="6">
        <f t="shared" si="2"/>
        <v>1</v>
      </c>
      <c r="M17" s="6">
        <f>SUM(H17:L17)</f>
        <v>5</v>
      </c>
      <c r="N17" s="1"/>
      <c r="O17" s="1"/>
    </row>
    <row r="18" spans="1:15">
      <c r="A18" s="34">
        <v>1500</v>
      </c>
      <c r="B18" s="35">
        <v>33</v>
      </c>
      <c r="C18" s="26">
        <v>32</v>
      </c>
      <c r="D18" s="26">
        <v>33</v>
      </c>
      <c r="E18" s="26">
        <v>32</v>
      </c>
      <c r="F18" s="35">
        <v>33</v>
      </c>
      <c r="G18" s="35">
        <f>SUM(B18:F18)</f>
        <v>163</v>
      </c>
      <c r="H18" s="6">
        <f t="shared" si="2"/>
        <v>1</v>
      </c>
      <c r="I18" s="6">
        <f t="shared" si="2"/>
        <v>1</v>
      </c>
      <c r="J18" s="6">
        <f t="shared" si="2"/>
        <v>1</v>
      </c>
      <c r="K18" s="6">
        <f t="shared" si="2"/>
        <v>1</v>
      </c>
      <c r="L18" s="6">
        <f t="shared" si="2"/>
        <v>1</v>
      </c>
      <c r="M18" s="6">
        <f>SUM(H18:L18)</f>
        <v>5</v>
      </c>
      <c r="N18" s="1"/>
      <c r="O18" s="1"/>
    </row>
    <row r="19" spans="1:15">
      <c r="A19" s="34">
        <v>1600</v>
      </c>
      <c r="B19" s="35">
        <v>33</v>
      </c>
      <c r="C19" s="35">
        <v>9</v>
      </c>
      <c r="D19" s="35">
        <v>33</v>
      </c>
      <c r="E19" s="35">
        <v>9</v>
      </c>
      <c r="F19" s="35">
        <v>33</v>
      </c>
      <c r="G19" s="35">
        <f>SUM(B19:F19)</f>
        <v>117</v>
      </c>
      <c r="H19" s="6">
        <f t="shared" si="2"/>
        <v>1</v>
      </c>
      <c r="I19" s="6">
        <f t="shared" si="2"/>
        <v>1</v>
      </c>
      <c r="J19" s="6">
        <f t="shared" si="2"/>
        <v>1</v>
      </c>
      <c r="K19" s="6">
        <f t="shared" si="2"/>
        <v>1</v>
      </c>
      <c r="L19" s="6">
        <f t="shared" si="2"/>
        <v>1</v>
      </c>
      <c r="M19" s="6">
        <f>SUM(H19:L19)</f>
        <v>5</v>
      </c>
      <c r="N19" s="1"/>
      <c r="O19" s="1"/>
    </row>
    <row r="20" spans="1:15">
      <c r="A20" s="36" t="s">
        <v>14</v>
      </c>
      <c r="B20" s="37">
        <f t="shared" ref="B20:M20" si="3">SUM(B15:B19)</f>
        <v>118</v>
      </c>
      <c r="C20" s="37">
        <f t="shared" si="3"/>
        <v>88</v>
      </c>
      <c r="D20" s="37">
        <f t="shared" si="3"/>
        <v>118</v>
      </c>
      <c r="E20" s="37">
        <f t="shared" si="3"/>
        <v>88</v>
      </c>
      <c r="F20" s="37">
        <f t="shared" si="3"/>
        <v>118</v>
      </c>
      <c r="G20" s="37">
        <f t="shared" si="3"/>
        <v>530</v>
      </c>
      <c r="H20" s="16">
        <f t="shared" si="3"/>
        <v>4</v>
      </c>
      <c r="I20" s="16">
        <f t="shared" si="3"/>
        <v>4</v>
      </c>
      <c r="J20" s="16">
        <f t="shared" si="3"/>
        <v>4</v>
      </c>
      <c r="K20" s="16">
        <f t="shared" si="3"/>
        <v>4</v>
      </c>
      <c r="L20" s="16">
        <f t="shared" si="3"/>
        <v>4</v>
      </c>
      <c r="M20" s="16">
        <f t="shared" si="3"/>
        <v>20</v>
      </c>
      <c r="N20" s="1"/>
      <c r="O20" s="1"/>
    </row>
    <row r="21" spans="1:15">
      <c r="A21" s="34">
        <v>1700</v>
      </c>
      <c r="B21" s="35">
        <v>0</v>
      </c>
      <c r="C21" s="35">
        <v>0</v>
      </c>
      <c r="D21" s="35">
        <v>0</v>
      </c>
      <c r="E21" s="35">
        <v>0</v>
      </c>
      <c r="F21" s="35">
        <v>0</v>
      </c>
      <c r="G21" s="35">
        <f>SUM(B21:F21)</f>
        <v>0</v>
      </c>
      <c r="H21" s="6">
        <f t="shared" ref="H21:L25" si="4">IF(B21&gt;0, 1, 0)</f>
        <v>0</v>
      </c>
      <c r="I21" s="6">
        <f t="shared" si="4"/>
        <v>0</v>
      </c>
      <c r="J21" s="6">
        <f t="shared" si="4"/>
        <v>0</v>
      </c>
      <c r="K21" s="6">
        <f t="shared" si="4"/>
        <v>0</v>
      </c>
      <c r="L21" s="6">
        <f t="shared" si="4"/>
        <v>0</v>
      </c>
      <c r="M21" s="6">
        <f>SUM(H21:L21)</f>
        <v>0</v>
      </c>
      <c r="N21" s="1"/>
      <c r="O21" s="1"/>
    </row>
    <row r="22" spans="1:15">
      <c r="A22" s="34">
        <v>1800</v>
      </c>
      <c r="B22" s="35">
        <v>0</v>
      </c>
      <c r="C22" s="35">
        <v>0</v>
      </c>
      <c r="D22" s="35">
        <v>0</v>
      </c>
      <c r="E22" s="35">
        <v>0</v>
      </c>
      <c r="F22" s="35">
        <v>0</v>
      </c>
      <c r="G22" s="35">
        <f>SUM(B22:F22)</f>
        <v>0</v>
      </c>
      <c r="H22" s="6">
        <f t="shared" si="4"/>
        <v>0</v>
      </c>
      <c r="I22" s="6">
        <f t="shared" si="4"/>
        <v>0</v>
      </c>
      <c r="J22" s="6">
        <f t="shared" si="4"/>
        <v>0</v>
      </c>
      <c r="K22" s="6">
        <f t="shared" si="4"/>
        <v>0</v>
      </c>
      <c r="L22" s="6">
        <f t="shared" si="4"/>
        <v>0</v>
      </c>
      <c r="M22" s="6">
        <f>SUM(H22:L22)</f>
        <v>0</v>
      </c>
      <c r="N22" s="1"/>
      <c r="O22" s="1"/>
    </row>
    <row r="23" spans="1:15">
      <c r="A23" s="34">
        <v>1900</v>
      </c>
      <c r="B23" s="35">
        <v>0</v>
      </c>
      <c r="C23" s="35">
        <v>0</v>
      </c>
      <c r="D23" s="35">
        <v>0</v>
      </c>
      <c r="E23" s="35">
        <v>0</v>
      </c>
      <c r="F23" s="35">
        <v>0</v>
      </c>
      <c r="G23" s="35">
        <f>SUM(B23:F23)</f>
        <v>0</v>
      </c>
      <c r="H23" s="6">
        <f t="shared" si="4"/>
        <v>0</v>
      </c>
      <c r="I23" s="6">
        <f t="shared" si="4"/>
        <v>0</v>
      </c>
      <c r="J23" s="6">
        <f t="shared" si="4"/>
        <v>0</v>
      </c>
      <c r="K23" s="6">
        <f t="shared" si="4"/>
        <v>0</v>
      </c>
      <c r="L23" s="6">
        <f t="shared" si="4"/>
        <v>0</v>
      </c>
      <c r="M23" s="6">
        <f>SUM(H23:L23)</f>
        <v>0</v>
      </c>
      <c r="N23" s="51" t="s">
        <v>36</v>
      </c>
      <c r="O23" s="52">
        <f>(M12+M13+M15+M16+M17+M18)/30</f>
        <v>0.83333333333333337</v>
      </c>
    </row>
    <row r="24" spans="1:15">
      <c r="A24" s="34">
        <v>2000</v>
      </c>
      <c r="B24" s="35">
        <v>0</v>
      </c>
      <c r="C24" s="35">
        <v>0</v>
      </c>
      <c r="D24" s="35">
        <v>0</v>
      </c>
      <c r="E24" s="35">
        <v>0</v>
      </c>
      <c r="F24" s="35">
        <v>0</v>
      </c>
      <c r="G24" s="35">
        <f>SUM(B24:F24)</f>
        <v>0</v>
      </c>
      <c r="H24" s="6">
        <f t="shared" si="4"/>
        <v>0</v>
      </c>
      <c r="I24" s="6">
        <f t="shared" si="4"/>
        <v>0</v>
      </c>
      <c r="J24" s="6">
        <f t="shared" si="4"/>
        <v>0</v>
      </c>
      <c r="K24" s="6">
        <f t="shared" si="4"/>
        <v>0</v>
      </c>
      <c r="L24" s="6">
        <f t="shared" si="4"/>
        <v>0</v>
      </c>
      <c r="M24" s="6">
        <f>SUM(H24:L24)</f>
        <v>0</v>
      </c>
      <c r="N24" s="9" t="s">
        <v>37</v>
      </c>
      <c r="O24" s="53">
        <f>M14/20</f>
        <v>1</v>
      </c>
    </row>
    <row r="25" spans="1:15">
      <c r="A25" s="34">
        <v>2100</v>
      </c>
      <c r="B25" s="35">
        <v>0</v>
      </c>
      <c r="C25" s="35">
        <v>0</v>
      </c>
      <c r="D25" s="35">
        <v>0</v>
      </c>
      <c r="E25" s="35">
        <v>0</v>
      </c>
      <c r="F25" s="35">
        <v>0</v>
      </c>
      <c r="G25" s="35">
        <f>SUM(B25:F25)</f>
        <v>0</v>
      </c>
      <c r="H25" s="6">
        <f t="shared" si="4"/>
        <v>0</v>
      </c>
      <c r="I25" s="6">
        <f t="shared" si="4"/>
        <v>0</v>
      </c>
      <c r="J25" s="6">
        <f t="shared" si="4"/>
        <v>0</v>
      </c>
      <c r="K25" s="6">
        <f t="shared" si="4"/>
        <v>0</v>
      </c>
      <c r="L25" s="6">
        <f t="shared" si="4"/>
        <v>0</v>
      </c>
      <c r="M25" s="6">
        <f>SUM(H25:L25)</f>
        <v>0</v>
      </c>
      <c r="N25" s="9" t="s">
        <v>38</v>
      </c>
      <c r="O25" s="53">
        <f>M20/25</f>
        <v>0.8</v>
      </c>
    </row>
    <row r="26" spans="1:15">
      <c r="A26" s="36" t="s">
        <v>15</v>
      </c>
      <c r="B26" s="37">
        <f t="shared" ref="B26:M26" si="5">SUM(B21:B25)</f>
        <v>0</v>
      </c>
      <c r="C26" s="37">
        <f t="shared" si="5"/>
        <v>0</v>
      </c>
      <c r="D26" s="37">
        <f t="shared" si="5"/>
        <v>0</v>
      </c>
      <c r="E26" s="37">
        <f t="shared" si="5"/>
        <v>0</v>
      </c>
      <c r="F26" s="37">
        <f t="shared" si="5"/>
        <v>0</v>
      </c>
      <c r="G26" s="37">
        <f t="shared" si="5"/>
        <v>0</v>
      </c>
      <c r="H26" s="16">
        <f t="shared" si="5"/>
        <v>0</v>
      </c>
      <c r="I26" s="16">
        <f t="shared" si="5"/>
        <v>0</v>
      </c>
      <c r="J26" s="16">
        <f t="shared" si="5"/>
        <v>0</v>
      </c>
      <c r="K26" s="16">
        <f t="shared" si="5"/>
        <v>0</v>
      </c>
      <c r="L26" s="16">
        <f t="shared" si="5"/>
        <v>0</v>
      </c>
      <c r="M26" s="16">
        <f t="shared" si="5"/>
        <v>0</v>
      </c>
      <c r="N26" s="9" t="s">
        <v>39</v>
      </c>
      <c r="O26" s="53">
        <f>(M14+M20)/45</f>
        <v>0.88888888888888884</v>
      </c>
    </row>
    <row r="27" spans="1:15" ht="15" thickBot="1">
      <c r="A27" s="38" t="s">
        <v>16</v>
      </c>
      <c r="B27" s="39">
        <f t="shared" ref="B27:M27" si="6">B14+B20+B26</f>
        <v>221</v>
      </c>
      <c r="C27" s="39">
        <f t="shared" si="6"/>
        <v>187</v>
      </c>
      <c r="D27" s="39">
        <f t="shared" si="6"/>
        <v>221</v>
      </c>
      <c r="E27" s="39">
        <f t="shared" si="6"/>
        <v>187</v>
      </c>
      <c r="F27" s="39">
        <f t="shared" si="6"/>
        <v>221</v>
      </c>
      <c r="G27" s="39">
        <f t="shared" si="6"/>
        <v>1037</v>
      </c>
      <c r="H27" s="17">
        <f t="shared" si="6"/>
        <v>8</v>
      </c>
      <c r="I27" s="17">
        <f t="shared" si="6"/>
        <v>8</v>
      </c>
      <c r="J27" s="17">
        <f t="shared" si="6"/>
        <v>8</v>
      </c>
      <c r="K27" s="17">
        <f t="shared" si="6"/>
        <v>8</v>
      </c>
      <c r="L27" s="17">
        <f t="shared" si="6"/>
        <v>8</v>
      </c>
      <c r="M27" s="17">
        <f t="shared" si="6"/>
        <v>40</v>
      </c>
      <c r="N27" s="9" t="s">
        <v>40</v>
      </c>
      <c r="O27" s="53">
        <f>M27/70</f>
        <v>0.5714285714285714</v>
      </c>
    </row>
    <row r="28" spans="1:15" ht="15" thickTop="1">
      <c r="A28" s="27"/>
      <c r="B28" s="27"/>
      <c r="C28" s="27"/>
      <c r="D28" s="27"/>
      <c r="E28" s="27"/>
      <c r="F28" s="27"/>
      <c r="G28" s="27"/>
    </row>
    <row r="29" spans="1:15" ht="37">
      <c r="A29" s="27"/>
      <c r="B29" s="40" t="s">
        <v>21</v>
      </c>
      <c r="C29" s="41" t="s">
        <v>22</v>
      </c>
      <c r="D29" s="41" t="s">
        <v>23</v>
      </c>
      <c r="E29" s="42" t="s">
        <v>24</v>
      </c>
      <c r="F29" s="42" t="s">
        <v>25</v>
      </c>
      <c r="G29" s="42" t="s">
        <v>26</v>
      </c>
    </row>
    <row r="30" spans="1:15">
      <c r="A30" s="27"/>
      <c r="B30" s="43" t="s">
        <v>27</v>
      </c>
      <c r="C30" s="44">
        <f>G14/C7</f>
        <v>14.083333333333334</v>
      </c>
      <c r="D30" s="44">
        <f>G20/C7</f>
        <v>14.722222222222221</v>
      </c>
      <c r="E30" s="44">
        <f>(G20+G14)/C7</f>
        <v>28.805555555555557</v>
      </c>
      <c r="F30" s="44">
        <f>(G12+G13+G15+G16+G17+G18)/C7</f>
        <v>18.305555555555557</v>
      </c>
      <c r="G30" s="44">
        <f>G27/C7</f>
        <v>28.805555555555557</v>
      </c>
    </row>
    <row r="31" spans="1:15">
      <c r="A31" s="27"/>
      <c r="B31" s="43" t="s">
        <v>28</v>
      </c>
      <c r="C31" s="45">
        <f>C30/20</f>
        <v>0.70416666666666672</v>
      </c>
      <c r="D31" s="45">
        <f>D30/25</f>
        <v>0.58888888888888891</v>
      </c>
      <c r="E31" s="45">
        <f>E30/45</f>
        <v>0.6401234567901235</v>
      </c>
      <c r="F31" s="45">
        <f>F30/30</f>
        <v>0.61018518518518527</v>
      </c>
      <c r="G31" s="45">
        <f>G30/70</f>
        <v>0.41150793650793654</v>
      </c>
    </row>
    <row r="32" spans="1:15">
      <c r="A32" s="27"/>
      <c r="B32" s="43" t="s">
        <v>29</v>
      </c>
      <c r="C32" s="45">
        <f>C30/M14</f>
        <v>0.70416666666666672</v>
      </c>
      <c r="D32" s="45">
        <f>D30/M20</f>
        <v>0.73611111111111105</v>
      </c>
      <c r="E32" s="45">
        <f>E30/(M14+M20)</f>
        <v>0.72013888888888888</v>
      </c>
      <c r="F32" s="45">
        <f>F30/(M12+M13+M15+M16+M17+M18)</f>
        <v>0.73222222222222233</v>
      </c>
      <c r="G32" s="45">
        <f>G30/M27</f>
        <v>0.72013888888888888</v>
      </c>
    </row>
    <row r="33" spans="1:7">
      <c r="A33" s="27"/>
      <c r="B33" s="43" t="s">
        <v>30</v>
      </c>
      <c r="C33" s="45">
        <f>O24</f>
        <v>1</v>
      </c>
      <c r="D33" s="45">
        <f>O25</f>
        <v>0.8</v>
      </c>
      <c r="E33" s="45">
        <f>O26</f>
        <v>0.88888888888888884</v>
      </c>
      <c r="F33" s="45">
        <f>O23</f>
        <v>0.83333333333333337</v>
      </c>
      <c r="G33" s="45">
        <f>O27</f>
        <v>0.5714285714285714</v>
      </c>
    </row>
    <row r="34" spans="1:7">
      <c r="A34" s="27"/>
      <c r="B34" s="27"/>
      <c r="C34" s="27"/>
      <c r="D34" s="27"/>
      <c r="E34" s="27"/>
      <c r="F34" s="27"/>
      <c r="G34" s="27"/>
    </row>
    <row r="35" spans="1:7">
      <c r="A35" s="46" t="s">
        <v>27</v>
      </c>
      <c r="B35" s="56" t="s">
        <v>31</v>
      </c>
      <c r="C35" s="56"/>
      <c r="D35" s="56"/>
      <c r="E35" s="56"/>
      <c r="F35" s="56"/>
      <c r="G35" s="56"/>
    </row>
    <row r="36" spans="1:7">
      <c r="A36" s="46" t="s">
        <v>28</v>
      </c>
      <c r="B36" s="56" t="s">
        <v>32</v>
      </c>
      <c r="C36" s="56"/>
      <c r="D36" s="56"/>
      <c r="E36" s="56"/>
      <c r="F36" s="56"/>
      <c r="G36" s="56"/>
    </row>
    <row r="37" spans="1:7">
      <c r="A37" s="46" t="s">
        <v>29</v>
      </c>
      <c r="B37" s="56" t="s">
        <v>33</v>
      </c>
      <c r="C37" s="56"/>
      <c r="D37" s="56"/>
      <c r="E37" s="56"/>
      <c r="F37" s="56"/>
      <c r="G37" s="56"/>
    </row>
    <row r="38" spans="1:7">
      <c r="A38" s="46" t="s">
        <v>30</v>
      </c>
      <c r="B38" s="56" t="s">
        <v>34</v>
      </c>
      <c r="C38" s="56"/>
      <c r="D38" s="56"/>
      <c r="E38" s="56"/>
      <c r="F38" s="56"/>
      <c r="G38" s="56"/>
    </row>
    <row r="39" spans="1:7">
      <c r="A39" s="27"/>
      <c r="B39" s="27"/>
      <c r="C39" s="27"/>
      <c r="D39" s="27"/>
      <c r="E39" s="27"/>
      <c r="F39" s="27"/>
      <c r="G39" s="27"/>
    </row>
    <row r="40" spans="1:7">
      <c r="A40" s="47"/>
      <c r="B40" s="48"/>
      <c r="C40" s="27"/>
      <c r="D40" s="27"/>
      <c r="E40" s="27"/>
      <c r="F40" s="27"/>
      <c r="G40" s="27"/>
    </row>
    <row r="41" spans="1:7">
      <c r="A41" s="48"/>
      <c r="B41" s="57"/>
      <c r="C41" s="57"/>
      <c r="D41" s="57"/>
      <c r="E41" s="57"/>
      <c r="F41" s="57"/>
      <c r="G41" s="57"/>
    </row>
    <row r="42" spans="1:7">
      <c r="A42" s="27"/>
      <c r="B42" s="57"/>
      <c r="C42" s="57"/>
      <c r="D42" s="57"/>
      <c r="E42" s="57"/>
      <c r="F42" s="57"/>
      <c r="G42" s="57"/>
    </row>
    <row r="43" spans="1:7">
      <c r="A43" s="27"/>
      <c r="B43" s="27"/>
      <c r="C43" s="27"/>
      <c r="D43" s="27"/>
      <c r="E43" s="27"/>
      <c r="F43" s="27"/>
      <c r="G43" s="27"/>
    </row>
  </sheetData>
  <mergeCells count="5">
    <mergeCell ref="B35:G35"/>
    <mergeCell ref="B36:G36"/>
    <mergeCell ref="B37:G37"/>
    <mergeCell ref="B38:G38"/>
    <mergeCell ref="B41:G42"/>
  </mergeCells>
  <pageMargins left="0.7" right="0.7" top="0.75" bottom="0.75" header="0.3" footer="0.3"/>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workbookViewId="0">
      <selection activeCell="A40" sqref="A40"/>
    </sheetView>
  </sheetViews>
  <sheetFormatPr baseColWidth="10" defaultColWidth="8.83203125" defaultRowHeight="14" x14ac:dyDescent="0"/>
  <cols>
    <col min="7" max="7" width="8.6640625" customWidth="1"/>
    <col min="8" max="15" width="8.83203125" hidden="1" customWidth="1"/>
  </cols>
  <sheetData>
    <row r="1" spans="1:15">
      <c r="A1" s="27" t="s">
        <v>0</v>
      </c>
      <c r="B1" s="27"/>
      <c r="C1" s="27"/>
      <c r="D1" s="27"/>
      <c r="E1" s="27"/>
      <c r="F1" s="27"/>
      <c r="G1" s="27"/>
    </row>
    <row r="2" spans="1:15">
      <c r="A2" s="27" t="s">
        <v>1</v>
      </c>
      <c r="B2" s="27"/>
      <c r="C2" s="27"/>
      <c r="D2" s="27"/>
      <c r="E2" s="27"/>
      <c r="F2" s="27"/>
      <c r="G2" s="27"/>
    </row>
    <row r="3" spans="1:15">
      <c r="A3" s="27" t="s">
        <v>2</v>
      </c>
      <c r="B3" s="27"/>
      <c r="C3" s="27"/>
      <c r="D3" s="27"/>
      <c r="E3" s="27"/>
      <c r="F3" s="27"/>
      <c r="G3" s="27"/>
    </row>
    <row r="4" spans="1:15">
      <c r="A4" s="28" t="s">
        <v>17</v>
      </c>
      <c r="B4" s="27"/>
      <c r="C4" s="27"/>
      <c r="D4" s="27"/>
      <c r="E4" s="27"/>
      <c r="F4" s="27"/>
      <c r="G4" s="27"/>
    </row>
    <row r="5" spans="1:15">
      <c r="A5" s="27"/>
      <c r="B5" s="27"/>
      <c r="C5" s="27"/>
      <c r="D5" s="27"/>
      <c r="E5" s="27"/>
      <c r="F5" s="27"/>
      <c r="G5" s="27"/>
    </row>
    <row r="6" spans="1:15">
      <c r="A6" s="29" t="s">
        <v>18</v>
      </c>
      <c r="B6" s="30" t="s">
        <v>4</v>
      </c>
      <c r="C6" s="31">
        <v>306</v>
      </c>
      <c r="D6" s="27"/>
      <c r="E6" s="27"/>
      <c r="F6" s="27" t="s">
        <v>19</v>
      </c>
      <c r="G6" s="27" t="s">
        <v>20</v>
      </c>
    </row>
    <row r="7" spans="1:15">
      <c r="A7" s="29" t="s">
        <v>5</v>
      </c>
      <c r="B7" s="29"/>
      <c r="C7" s="31">
        <v>74</v>
      </c>
      <c r="D7" s="27"/>
      <c r="E7" s="27"/>
      <c r="F7" s="27"/>
      <c r="G7" s="27"/>
    </row>
    <row r="8" spans="1:15">
      <c r="A8" s="27"/>
      <c r="B8" s="27"/>
      <c r="C8" s="27"/>
      <c r="D8" s="27"/>
      <c r="E8" s="27"/>
      <c r="F8" s="27"/>
      <c r="G8" s="27"/>
    </row>
    <row r="9" spans="1:15">
      <c r="A9" s="32" t="s">
        <v>6</v>
      </c>
      <c r="B9" s="33" t="s">
        <v>7</v>
      </c>
      <c r="C9" s="33" t="s">
        <v>8</v>
      </c>
      <c r="D9" s="33" t="s">
        <v>9</v>
      </c>
      <c r="E9" s="33" t="s">
        <v>10</v>
      </c>
      <c r="F9" s="33" t="s">
        <v>11</v>
      </c>
      <c r="G9" s="33" t="s">
        <v>12</v>
      </c>
      <c r="H9" s="8" t="s">
        <v>7</v>
      </c>
      <c r="I9" s="8" t="s">
        <v>8</v>
      </c>
      <c r="J9" s="8" t="s">
        <v>9</v>
      </c>
      <c r="K9" s="8" t="s">
        <v>10</v>
      </c>
      <c r="L9" s="8" t="s">
        <v>11</v>
      </c>
      <c r="M9" s="8" t="s">
        <v>12</v>
      </c>
      <c r="N9" s="1"/>
      <c r="O9" s="1"/>
    </row>
    <row r="10" spans="1:15">
      <c r="A10" s="34">
        <v>800</v>
      </c>
      <c r="B10" s="35">
        <v>0</v>
      </c>
      <c r="C10" s="35">
        <v>0</v>
      </c>
      <c r="D10" s="35">
        <v>0</v>
      </c>
      <c r="E10" s="35">
        <v>0</v>
      </c>
      <c r="F10" s="35">
        <v>0</v>
      </c>
      <c r="G10" s="35">
        <f>SUM(B10:F10)</f>
        <v>0</v>
      </c>
      <c r="H10" s="6">
        <f t="shared" ref="H10:L13" si="0">IF(B10&gt;0, 1, 0)</f>
        <v>0</v>
      </c>
      <c r="I10" s="6">
        <f t="shared" si="0"/>
        <v>0</v>
      </c>
      <c r="J10" s="6">
        <f t="shared" si="0"/>
        <v>0</v>
      </c>
      <c r="K10" s="6">
        <f t="shared" si="0"/>
        <v>0</v>
      </c>
      <c r="L10" s="6">
        <f t="shared" si="0"/>
        <v>0</v>
      </c>
      <c r="M10" s="6">
        <f>SUM(H10:L10)</f>
        <v>0</v>
      </c>
      <c r="N10" s="1"/>
      <c r="O10" s="1"/>
    </row>
    <row r="11" spans="1:15">
      <c r="A11" s="34">
        <v>900</v>
      </c>
      <c r="B11" s="35">
        <v>64</v>
      </c>
      <c r="C11" s="35">
        <v>0</v>
      </c>
      <c r="D11" s="35">
        <v>64</v>
      </c>
      <c r="E11" s="35">
        <v>0</v>
      </c>
      <c r="F11" s="35">
        <v>64</v>
      </c>
      <c r="G11" s="35">
        <f>SUM(B11:F11)</f>
        <v>192</v>
      </c>
      <c r="H11" s="6">
        <f t="shared" si="0"/>
        <v>1</v>
      </c>
      <c r="I11" s="6">
        <f t="shared" si="0"/>
        <v>0</v>
      </c>
      <c r="J11" s="6">
        <f t="shared" si="0"/>
        <v>1</v>
      </c>
      <c r="K11" s="6">
        <f t="shared" si="0"/>
        <v>0</v>
      </c>
      <c r="L11" s="6">
        <f t="shared" si="0"/>
        <v>1</v>
      </c>
      <c r="M11" s="6">
        <f>SUM(H11:L11)</f>
        <v>3</v>
      </c>
      <c r="N11" s="1"/>
      <c r="O11" s="1"/>
    </row>
    <row r="12" spans="1:15">
      <c r="A12" s="34">
        <v>1000</v>
      </c>
      <c r="B12" s="35">
        <v>51</v>
      </c>
      <c r="C12" s="35">
        <v>45</v>
      </c>
      <c r="D12" s="35">
        <v>51</v>
      </c>
      <c r="E12" s="35">
        <v>45</v>
      </c>
      <c r="F12" s="35">
        <v>51</v>
      </c>
      <c r="G12" s="35">
        <f>SUM(B12:F12)</f>
        <v>243</v>
      </c>
      <c r="H12" s="6">
        <f t="shared" si="0"/>
        <v>1</v>
      </c>
      <c r="I12" s="6">
        <f t="shared" si="0"/>
        <v>1</v>
      </c>
      <c r="J12" s="6">
        <f t="shared" si="0"/>
        <v>1</v>
      </c>
      <c r="K12" s="6">
        <f t="shared" si="0"/>
        <v>1</v>
      </c>
      <c r="L12" s="6">
        <f t="shared" si="0"/>
        <v>1</v>
      </c>
      <c r="M12" s="6">
        <f>SUM(H12:L12)</f>
        <v>5</v>
      </c>
      <c r="N12" s="1"/>
      <c r="O12" s="1"/>
    </row>
    <row r="13" spans="1:15">
      <c r="A13" s="34">
        <v>1100</v>
      </c>
      <c r="B13" s="35">
        <v>51</v>
      </c>
      <c r="C13" s="35">
        <v>0</v>
      </c>
      <c r="D13" s="35">
        <v>51</v>
      </c>
      <c r="E13" s="35">
        <v>0</v>
      </c>
      <c r="F13" s="35">
        <v>51</v>
      </c>
      <c r="G13" s="35">
        <f>SUM(B13:F13)</f>
        <v>153</v>
      </c>
      <c r="H13" s="6">
        <f t="shared" si="0"/>
        <v>1</v>
      </c>
      <c r="I13" s="6">
        <f t="shared" si="0"/>
        <v>0</v>
      </c>
      <c r="J13" s="6">
        <f t="shared" si="0"/>
        <v>1</v>
      </c>
      <c r="K13" s="6">
        <f t="shared" si="0"/>
        <v>0</v>
      </c>
      <c r="L13" s="6">
        <f t="shared" si="0"/>
        <v>1</v>
      </c>
      <c r="M13" s="6">
        <f>SUM(H13:L13)</f>
        <v>3</v>
      </c>
      <c r="N13" s="1"/>
      <c r="O13" s="1"/>
    </row>
    <row r="14" spans="1:15">
      <c r="A14" s="36" t="s">
        <v>13</v>
      </c>
      <c r="B14" s="37">
        <f>SUM(B10:B13)</f>
        <v>166</v>
      </c>
      <c r="C14" s="37">
        <f t="shared" ref="C14:M14" si="1">SUM(C10:C13)</f>
        <v>45</v>
      </c>
      <c r="D14" s="37">
        <f t="shared" si="1"/>
        <v>166</v>
      </c>
      <c r="E14" s="37">
        <f t="shared" si="1"/>
        <v>45</v>
      </c>
      <c r="F14" s="37">
        <f t="shared" si="1"/>
        <v>166</v>
      </c>
      <c r="G14" s="37">
        <f t="shared" si="1"/>
        <v>588</v>
      </c>
      <c r="H14" s="16">
        <f t="shared" si="1"/>
        <v>3</v>
      </c>
      <c r="I14" s="16">
        <f t="shared" si="1"/>
        <v>1</v>
      </c>
      <c r="J14" s="16">
        <f t="shared" si="1"/>
        <v>3</v>
      </c>
      <c r="K14" s="16">
        <f t="shared" si="1"/>
        <v>1</v>
      </c>
      <c r="L14" s="16">
        <f t="shared" si="1"/>
        <v>3</v>
      </c>
      <c r="M14" s="16">
        <f t="shared" si="1"/>
        <v>11</v>
      </c>
      <c r="N14" s="1"/>
      <c r="O14" s="1"/>
    </row>
    <row r="15" spans="1:15">
      <c r="A15" s="34">
        <v>1200</v>
      </c>
      <c r="B15" s="35">
        <v>52</v>
      </c>
      <c r="C15" s="35">
        <v>25</v>
      </c>
      <c r="D15" s="35">
        <v>52</v>
      </c>
      <c r="E15" s="35">
        <v>25</v>
      </c>
      <c r="F15" s="35">
        <v>52</v>
      </c>
      <c r="G15" s="35">
        <f>SUM(B15:F15)</f>
        <v>206</v>
      </c>
      <c r="H15" s="6">
        <f t="shared" ref="H15:L19" si="2">IF(B15&gt;0, 1, 0)</f>
        <v>1</v>
      </c>
      <c r="I15" s="6">
        <f t="shared" si="2"/>
        <v>1</v>
      </c>
      <c r="J15" s="6">
        <f t="shared" si="2"/>
        <v>1</v>
      </c>
      <c r="K15" s="6">
        <f t="shared" si="2"/>
        <v>1</v>
      </c>
      <c r="L15" s="6">
        <f t="shared" si="2"/>
        <v>1</v>
      </c>
      <c r="M15" s="6">
        <f>SUM(H15:L15)</f>
        <v>5</v>
      </c>
      <c r="N15" s="1"/>
      <c r="O15" s="1"/>
    </row>
    <row r="16" spans="1:15">
      <c r="A16" s="34">
        <v>1300</v>
      </c>
      <c r="B16" s="35">
        <v>30</v>
      </c>
      <c r="C16" s="35">
        <v>0</v>
      </c>
      <c r="D16" s="35">
        <v>30</v>
      </c>
      <c r="E16" s="35">
        <v>0</v>
      </c>
      <c r="F16" s="35">
        <v>30</v>
      </c>
      <c r="G16" s="35">
        <f>SUM(B16:F16)</f>
        <v>90</v>
      </c>
      <c r="H16" s="6">
        <f t="shared" si="2"/>
        <v>1</v>
      </c>
      <c r="I16" s="6">
        <f t="shared" si="2"/>
        <v>0</v>
      </c>
      <c r="J16" s="6">
        <f t="shared" si="2"/>
        <v>1</v>
      </c>
      <c r="K16" s="6">
        <f t="shared" si="2"/>
        <v>0</v>
      </c>
      <c r="L16" s="6">
        <f t="shared" si="2"/>
        <v>1</v>
      </c>
      <c r="M16" s="6">
        <f>SUM(H16:L16)</f>
        <v>3</v>
      </c>
      <c r="N16" s="1"/>
      <c r="O16" s="1"/>
    </row>
    <row r="17" spans="1:15">
      <c r="A17" s="34">
        <v>1400</v>
      </c>
      <c r="B17" s="35">
        <v>47</v>
      </c>
      <c r="C17" s="35">
        <v>48</v>
      </c>
      <c r="D17" s="35">
        <v>47</v>
      </c>
      <c r="E17" s="35">
        <v>17</v>
      </c>
      <c r="F17" s="35">
        <v>47</v>
      </c>
      <c r="G17" s="35">
        <f>SUM(B17:F17)</f>
        <v>206</v>
      </c>
      <c r="H17" s="6">
        <f t="shared" si="2"/>
        <v>1</v>
      </c>
      <c r="I17" s="6">
        <f t="shared" si="2"/>
        <v>1</v>
      </c>
      <c r="J17" s="6">
        <f t="shared" si="2"/>
        <v>1</v>
      </c>
      <c r="K17" s="6">
        <f t="shared" si="2"/>
        <v>1</v>
      </c>
      <c r="L17" s="6">
        <f t="shared" si="2"/>
        <v>1</v>
      </c>
      <c r="M17" s="6">
        <f>SUM(H17:L17)</f>
        <v>5</v>
      </c>
      <c r="N17" s="1"/>
      <c r="O17" s="1"/>
    </row>
    <row r="18" spans="1:15">
      <c r="A18" s="34">
        <v>1500</v>
      </c>
      <c r="B18" s="35">
        <v>20</v>
      </c>
      <c r="C18" s="26">
        <v>35</v>
      </c>
      <c r="D18" s="26">
        <v>20</v>
      </c>
      <c r="E18" s="26">
        <v>35</v>
      </c>
      <c r="F18" s="26">
        <v>20</v>
      </c>
      <c r="G18" s="35">
        <f>SUM(B18:F18)</f>
        <v>130</v>
      </c>
      <c r="H18" s="6">
        <f t="shared" si="2"/>
        <v>1</v>
      </c>
      <c r="I18" s="6">
        <f t="shared" si="2"/>
        <v>1</v>
      </c>
      <c r="J18" s="6">
        <f t="shared" si="2"/>
        <v>1</v>
      </c>
      <c r="K18" s="6">
        <f t="shared" si="2"/>
        <v>1</v>
      </c>
      <c r="L18" s="6">
        <f t="shared" si="2"/>
        <v>1</v>
      </c>
      <c r="M18" s="6">
        <f>SUM(H18:L18)</f>
        <v>5</v>
      </c>
      <c r="N18" s="1"/>
      <c r="O18" s="1"/>
    </row>
    <row r="19" spans="1:15">
      <c r="A19" s="34">
        <v>1600</v>
      </c>
      <c r="B19" s="35">
        <v>20</v>
      </c>
      <c r="C19" s="26">
        <v>35</v>
      </c>
      <c r="D19" s="26">
        <v>20</v>
      </c>
      <c r="E19" s="26">
        <v>35</v>
      </c>
      <c r="F19" s="26">
        <v>20</v>
      </c>
      <c r="G19" s="35">
        <f>SUM(B19:F19)</f>
        <v>130</v>
      </c>
      <c r="H19" s="6">
        <f t="shared" si="2"/>
        <v>1</v>
      </c>
      <c r="I19" s="6">
        <f t="shared" si="2"/>
        <v>1</v>
      </c>
      <c r="J19" s="6">
        <f t="shared" si="2"/>
        <v>1</v>
      </c>
      <c r="K19" s="6">
        <f t="shared" si="2"/>
        <v>1</v>
      </c>
      <c r="L19" s="6">
        <f t="shared" si="2"/>
        <v>1</v>
      </c>
      <c r="M19" s="6">
        <f>SUM(H19:L19)</f>
        <v>5</v>
      </c>
      <c r="N19" s="1"/>
      <c r="O19" s="1"/>
    </row>
    <row r="20" spans="1:15">
      <c r="A20" s="36" t="s">
        <v>14</v>
      </c>
      <c r="B20" s="37">
        <f t="shared" ref="B20:M20" si="3">SUM(B15:B19)</f>
        <v>169</v>
      </c>
      <c r="C20" s="37">
        <f t="shared" si="3"/>
        <v>143</v>
      </c>
      <c r="D20" s="37">
        <f t="shared" si="3"/>
        <v>169</v>
      </c>
      <c r="E20" s="37">
        <f t="shared" si="3"/>
        <v>112</v>
      </c>
      <c r="F20" s="37">
        <f t="shared" si="3"/>
        <v>169</v>
      </c>
      <c r="G20" s="37">
        <f t="shared" si="3"/>
        <v>762</v>
      </c>
      <c r="H20" s="16">
        <f t="shared" si="3"/>
        <v>5</v>
      </c>
      <c r="I20" s="16">
        <f t="shared" si="3"/>
        <v>4</v>
      </c>
      <c r="J20" s="16">
        <f t="shared" si="3"/>
        <v>5</v>
      </c>
      <c r="K20" s="16">
        <f t="shared" si="3"/>
        <v>4</v>
      </c>
      <c r="L20" s="16">
        <f t="shared" si="3"/>
        <v>5</v>
      </c>
      <c r="M20" s="16">
        <f t="shared" si="3"/>
        <v>23</v>
      </c>
      <c r="N20" s="1"/>
      <c r="O20" s="1"/>
    </row>
    <row r="21" spans="1:15">
      <c r="A21" s="34">
        <v>1700</v>
      </c>
      <c r="B21" s="35">
        <v>0</v>
      </c>
      <c r="C21" s="35">
        <v>26</v>
      </c>
      <c r="D21" s="35">
        <v>0</v>
      </c>
      <c r="E21" s="35">
        <v>26</v>
      </c>
      <c r="F21" s="35">
        <v>0</v>
      </c>
      <c r="G21" s="35">
        <f>SUM(B21:F21)</f>
        <v>52</v>
      </c>
      <c r="H21" s="6">
        <f t="shared" ref="H21:L25" si="4">IF(B21&gt;0, 1, 0)</f>
        <v>0</v>
      </c>
      <c r="I21" s="6">
        <f t="shared" si="4"/>
        <v>1</v>
      </c>
      <c r="J21" s="6">
        <f t="shared" si="4"/>
        <v>0</v>
      </c>
      <c r="K21" s="6">
        <f t="shared" si="4"/>
        <v>1</v>
      </c>
      <c r="L21" s="6">
        <f t="shared" si="4"/>
        <v>0</v>
      </c>
      <c r="M21" s="6">
        <f>SUM(H21:L21)</f>
        <v>2</v>
      </c>
      <c r="N21" s="1"/>
      <c r="O21" s="1"/>
    </row>
    <row r="22" spans="1:15">
      <c r="A22" s="34">
        <v>1800</v>
      </c>
      <c r="B22" s="35">
        <v>0</v>
      </c>
      <c r="C22" s="35">
        <v>26</v>
      </c>
      <c r="D22" s="35">
        <v>38</v>
      </c>
      <c r="E22" s="35">
        <v>26</v>
      </c>
      <c r="F22" s="35">
        <v>0</v>
      </c>
      <c r="G22" s="35">
        <f>SUM(B22:F22)</f>
        <v>90</v>
      </c>
      <c r="H22" s="6">
        <f t="shared" si="4"/>
        <v>0</v>
      </c>
      <c r="I22" s="6">
        <f t="shared" si="4"/>
        <v>1</v>
      </c>
      <c r="J22" s="6">
        <f t="shared" si="4"/>
        <v>1</v>
      </c>
      <c r="K22" s="6">
        <f t="shared" si="4"/>
        <v>1</v>
      </c>
      <c r="L22" s="6">
        <f t="shared" si="4"/>
        <v>0</v>
      </c>
      <c r="M22" s="6">
        <f>SUM(H22:L22)</f>
        <v>3</v>
      </c>
      <c r="N22" s="1"/>
      <c r="O22" s="1"/>
    </row>
    <row r="23" spans="1:15">
      <c r="A23" s="34">
        <v>1900</v>
      </c>
      <c r="B23" s="35">
        <v>0</v>
      </c>
      <c r="C23" s="35">
        <v>0</v>
      </c>
      <c r="D23" s="35">
        <v>38</v>
      </c>
      <c r="E23" s="35">
        <v>0</v>
      </c>
      <c r="F23" s="35">
        <v>0</v>
      </c>
      <c r="G23" s="35">
        <f>SUM(B23:F23)</f>
        <v>38</v>
      </c>
      <c r="H23" s="6">
        <f t="shared" si="4"/>
        <v>0</v>
      </c>
      <c r="I23" s="6">
        <f t="shared" si="4"/>
        <v>0</v>
      </c>
      <c r="J23" s="6">
        <f t="shared" si="4"/>
        <v>1</v>
      </c>
      <c r="K23" s="6">
        <f t="shared" si="4"/>
        <v>0</v>
      </c>
      <c r="L23" s="6">
        <f t="shared" si="4"/>
        <v>0</v>
      </c>
      <c r="M23" s="6">
        <f>SUM(H23:L23)</f>
        <v>1</v>
      </c>
      <c r="N23" s="51" t="s">
        <v>36</v>
      </c>
      <c r="O23" s="52">
        <f>(M12+M13+M15+M16+M17+M18)/30</f>
        <v>0.8666666666666667</v>
      </c>
    </row>
    <row r="24" spans="1:15">
      <c r="A24" s="34">
        <v>2000</v>
      </c>
      <c r="B24" s="35">
        <v>0</v>
      </c>
      <c r="C24" s="35">
        <v>0</v>
      </c>
      <c r="D24" s="35">
        <v>38</v>
      </c>
      <c r="E24" s="35">
        <v>0</v>
      </c>
      <c r="F24" s="35">
        <v>0</v>
      </c>
      <c r="G24" s="35">
        <f>SUM(B24:F24)</f>
        <v>38</v>
      </c>
      <c r="H24" s="6">
        <f t="shared" si="4"/>
        <v>0</v>
      </c>
      <c r="I24" s="6">
        <f t="shared" si="4"/>
        <v>0</v>
      </c>
      <c r="J24" s="6">
        <f t="shared" si="4"/>
        <v>1</v>
      </c>
      <c r="K24" s="6">
        <f t="shared" si="4"/>
        <v>0</v>
      </c>
      <c r="L24" s="6">
        <f t="shared" si="4"/>
        <v>0</v>
      </c>
      <c r="M24" s="6">
        <f>SUM(H24:L24)</f>
        <v>1</v>
      </c>
      <c r="N24" s="9" t="s">
        <v>37</v>
      </c>
      <c r="O24" s="53">
        <f>M14/20</f>
        <v>0.55000000000000004</v>
      </c>
    </row>
    <row r="25" spans="1:15">
      <c r="A25" s="34">
        <v>2100</v>
      </c>
      <c r="B25" s="35">
        <v>0</v>
      </c>
      <c r="C25" s="35">
        <v>0</v>
      </c>
      <c r="D25" s="35">
        <v>0</v>
      </c>
      <c r="E25" s="35">
        <v>0</v>
      </c>
      <c r="F25" s="35">
        <v>0</v>
      </c>
      <c r="G25" s="35">
        <f>SUM(B25:F25)</f>
        <v>0</v>
      </c>
      <c r="H25" s="6">
        <f t="shared" si="4"/>
        <v>0</v>
      </c>
      <c r="I25" s="6">
        <f t="shared" si="4"/>
        <v>0</v>
      </c>
      <c r="J25" s="6">
        <f t="shared" si="4"/>
        <v>0</v>
      </c>
      <c r="K25" s="6">
        <f t="shared" si="4"/>
        <v>0</v>
      </c>
      <c r="L25" s="6">
        <f t="shared" si="4"/>
        <v>0</v>
      </c>
      <c r="M25" s="6">
        <f>SUM(H25:L25)</f>
        <v>0</v>
      </c>
      <c r="N25" s="9" t="s">
        <v>38</v>
      </c>
      <c r="O25" s="53">
        <f>M20/25</f>
        <v>0.92</v>
      </c>
    </row>
    <row r="26" spans="1:15">
      <c r="A26" s="36" t="s">
        <v>15</v>
      </c>
      <c r="B26" s="37">
        <f t="shared" ref="B26:M26" si="5">SUM(B21:B25)</f>
        <v>0</v>
      </c>
      <c r="C26" s="37">
        <f t="shared" si="5"/>
        <v>52</v>
      </c>
      <c r="D26" s="37">
        <f t="shared" si="5"/>
        <v>114</v>
      </c>
      <c r="E26" s="37">
        <f t="shared" si="5"/>
        <v>52</v>
      </c>
      <c r="F26" s="37">
        <f t="shared" si="5"/>
        <v>0</v>
      </c>
      <c r="G26" s="37">
        <f t="shared" si="5"/>
        <v>218</v>
      </c>
      <c r="H26" s="16">
        <f t="shared" si="5"/>
        <v>0</v>
      </c>
      <c r="I26" s="16">
        <f t="shared" si="5"/>
        <v>2</v>
      </c>
      <c r="J26" s="16">
        <f t="shared" si="5"/>
        <v>3</v>
      </c>
      <c r="K26" s="16">
        <f t="shared" si="5"/>
        <v>2</v>
      </c>
      <c r="L26" s="16">
        <f t="shared" si="5"/>
        <v>0</v>
      </c>
      <c r="M26" s="16">
        <f t="shared" si="5"/>
        <v>7</v>
      </c>
      <c r="N26" s="9" t="s">
        <v>39</v>
      </c>
      <c r="O26" s="53">
        <f>(M14+M20)/45</f>
        <v>0.75555555555555554</v>
      </c>
    </row>
    <row r="27" spans="1:15" ht="15" thickBot="1">
      <c r="A27" s="38" t="s">
        <v>16</v>
      </c>
      <c r="B27" s="39">
        <f>B14+B20+B26</f>
        <v>335</v>
      </c>
      <c r="C27" s="39">
        <f t="shared" ref="C27:M27" si="6">C14+C20+C26</f>
        <v>240</v>
      </c>
      <c r="D27" s="39">
        <f t="shared" si="6"/>
        <v>449</v>
      </c>
      <c r="E27" s="39">
        <f t="shared" si="6"/>
        <v>209</v>
      </c>
      <c r="F27" s="39">
        <f t="shared" si="6"/>
        <v>335</v>
      </c>
      <c r="G27" s="39">
        <f t="shared" si="6"/>
        <v>1568</v>
      </c>
      <c r="H27" s="17">
        <f t="shared" si="6"/>
        <v>8</v>
      </c>
      <c r="I27" s="17">
        <f t="shared" si="6"/>
        <v>7</v>
      </c>
      <c r="J27" s="17">
        <f t="shared" si="6"/>
        <v>11</v>
      </c>
      <c r="K27" s="17">
        <f t="shared" si="6"/>
        <v>7</v>
      </c>
      <c r="L27" s="17">
        <f t="shared" si="6"/>
        <v>8</v>
      </c>
      <c r="M27" s="17">
        <f t="shared" si="6"/>
        <v>41</v>
      </c>
      <c r="N27" s="9" t="s">
        <v>40</v>
      </c>
      <c r="O27" s="53">
        <f>M27/70</f>
        <v>0.58571428571428574</v>
      </c>
    </row>
    <row r="28" spans="1:15" ht="15" thickTop="1">
      <c r="A28" s="27"/>
      <c r="B28" s="27"/>
      <c r="C28" s="27"/>
      <c r="D28" s="27"/>
      <c r="E28" s="27"/>
      <c r="F28" s="27"/>
      <c r="G28" s="27"/>
    </row>
    <row r="29" spans="1:15" ht="37">
      <c r="A29" s="27"/>
      <c r="B29" s="40" t="s">
        <v>21</v>
      </c>
      <c r="C29" s="41" t="s">
        <v>22</v>
      </c>
      <c r="D29" s="41" t="s">
        <v>23</v>
      </c>
      <c r="E29" s="42" t="s">
        <v>24</v>
      </c>
      <c r="F29" s="42" t="s">
        <v>25</v>
      </c>
      <c r="G29" s="42" t="s">
        <v>26</v>
      </c>
    </row>
    <row r="30" spans="1:15">
      <c r="A30" s="27"/>
      <c r="B30" s="43" t="s">
        <v>27</v>
      </c>
      <c r="C30" s="44">
        <f>G14/C7</f>
        <v>7.9459459459459456</v>
      </c>
      <c r="D30" s="44">
        <f>G20/C7</f>
        <v>10.297297297297296</v>
      </c>
      <c r="E30" s="44">
        <f>(G20+G14)/C7</f>
        <v>18.243243243243242</v>
      </c>
      <c r="F30" s="44">
        <f>(G12+G13+G15+G16+G17+G18)/C7</f>
        <v>13.891891891891891</v>
      </c>
      <c r="G30" s="44">
        <f>G27/C7</f>
        <v>21.189189189189189</v>
      </c>
    </row>
    <row r="31" spans="1:15">
      <c r="A31" s="27"/>
      <c r="B31" s="43" t="s">
        <v>28</v>
      </c>
      <c r="C31" s="45">
        <f>C30/20</f>
        <v>0.39729729729729729</v>
      </c>
      <c r="D31" s="45">
        <f>D30/25</f>
        <v>0.41189189189189185</v>
      </c>
      <c r="E31" s="45">
        <f>E30/45</f>
        <v>0.40540540540540537</v>
      </c>
      <c r="F31" s="45">
        <f>F30/30</f>
        <v>0.46306306306306305</v>
      </c>
      <c r="G31" s="45">
        <f>G30/70</f>
        <v>0.30270270270270272</v>
      </c>
    </row>
    <row r="32" spans="1:15">
      <c r="A32" s="27"/>
      <c r="B32" s="43" t="s">
        <v>29</v>
      </c>
      <c r="C32" s="45">
        <f>C30/M14</f>
        <v>0.72235872235872234</v>
      </c>
      <c r="D32" s="45">
        <f>D30/M20</f>
        <v>0.44770857814336074</v>
      </c>
      <c r="E32" s="45">
        <f>E30/(M14+M20)</f>
        <v>0.5365659777424483</v>
      </c>
      <c r="F32" s="45">
        <f>F30/(M12+M13+M15+M16+M17+M18)</f>
        <v>0.53430353430353428</v>
      </c>
      <c r="G32" s="45">
        <f>G30/M27</f>
        <v>0.51680949241924856</v>
      </c>
    </row>
    <row r="33" spans="1:7">
      <c r="A33" s="27"/>
      <c r="B33" s="43" t="s">
        <v>30</v>
      </c>
      <c r="C33" s="45">
        <f>O24</f>
        <v>0.55000000000000004</v>
      </c>
      <c r="D33" s="45">
        <f>O25</f>
        <v>0.92</v>
      </c>
      <c r="E33" s="45">
        <f>O26</f>
        <v>0.75555555555555554</v>
      </c>
      <c r="F33" s="45">
        <f>O23</f>
        <v>0.8666666666666667</v>
      </c>
      <c r="G33" s="45">
        <f>O27</f>
        <v>0.58571428571428574</v>
      </c>
    </row>
    <row r="34" spans="1:7">
      <c r="A34" s="27"/>
      <c r="B34" s="27"/>
      <c r="C34" s="27"/>
      <c r="D34" s="27"/>
      <c r="E34" s="27"/>
      <c r="F34" s="27"/>
      <c r="G34" s="27"/>
    </row>
    <row r="35" spans="1:7">
      <c r="A35" s="46" t="s">
        <v>27</v>
      </c>
      <c r="B35" s="56" t="s">
        <v>31</v>
      </c>
      <c r="C35" s="56"/>
      <c r="D35" s="56"/>
      <c r="E35" s="56"/>
      <c r="F35" s="56"/>
      <c r="G35" s="56"/>
    </row>
    <row r="36" spans="1:7">
      <c r="A36" s="46" t="s">
        <v>28</v>
      </c>
      <c r="B36" s="56" t="s">
        <v>32</v>
      </c>
      <c r="C36" s="56"/>
      <c r="D36" s="56"/>
      <c r="E36" s="56"/>
      <c r="F36" s="56"/>
      <c r="G36" s="56"/>
    </row>
    <row r="37" spans="1:7">
      <c r="A37" s="46" t="s">
        <v>29</v>
      </c>
      <c r="B37" s="56" t="s">
        <v>33</v>
      </c>
      <c r="C37" s="56"/>
      <c r="D37" s="56"/>
      <c r="E37" s="56"/>
      <c r="F37" s="56"/>
      <c r="G37" s="56"/>
    </row>
    <row r="38" spans="1:7">
      <c r="A38" s="46" t="s">
        <v>30</v>
      </c>
      <c r="B38" s="56" t="s">
        <v>34</v>
      </c>
      <c r="C38" s="56"/>
      <c r="D38" s="56"/>
      <c r="E38" s="56"/>
      <c r="F38" s="56"/>
      <c r="G38" s="56"/>
    </row>
    <row r="39" spans="1:7">
      <c r="A39" s="27"/>
      <c r="B39" s="27"/>
      <c r="C39" s="27"/>
      <c r="D39" s="27"/>
      <c r="E39" s="27"/>
      <c r="F39" s="27"/>
      <c r="G39" s="27"/>
    </row>
    <row r="40" spans="1:7">
      <c r="A40" s="47"/>
      <c r="B40" s="48"/>
      <c r="C40" s="27"/>
      <c r="D40" s="27"/>
      <c r="E40" s="27"/>
      <c r="F40" s="27"/>
      <c r="G40" s="27"/>
    </row>
    <row r="41" spans="1:7">
      <c r="A41" s="48"/>
      <c r="B41" s="57"/>
      <c r="C41" s="57"/>
      <c r="D41" s="57"/>
      <c r="E41" s="57"/>
      <c r="F41" s="57"/>
      <c r="G41" s="57"/>
    </row>
    <row r="42" spans="1:7">
      <c r="A42" s="27"/>
      <c r="B42" s="57"/>
      <c r="C42" s="57"/>
      <c r="D42" s="57"/>
      <c r="E42" s="57"/>
      <c r="F42" s="57"/>
      <c r="G42" s="57"/>
    </row>
  </sheetData>
  <mergeCells count="5">
    <mergeCell ref="B35:G35"/>
    <mergeCell ref="B36:G36"/>
    <mergeCell ref="B37:G37"/>
    <mergeCell ref="B38:G38"/>
    <mergeCell ref="B41:G42"/>
  </mergeCells>
  <pageMargins left="0.7" right="0.7" top="0.75" bottom="0.75" header="0.3" footer="0.3"/>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workbookViewId="0">
      <selection activeCell="A40" sqref="A40"/>
    </sheetView>
  </sheetViews>
  <sheetFormatPr baseColWidth="10" defaultColWidth="8.83203125" defaultRowHeight="14" x14ac:dyDescent="0"/>
  <cols>
    <col min="7" max="7" width="8.6640625" customWidth="1"/>
    <col min="8" max="15" width="8.83203125" hidden="1" customWidth="1"/>
  </cols>
  <sheetData>
    <row r="1" spans="1:15">
      <c r="A1" s="27" t="s">
        <v>0</v>
      </c>
      <c r="B1" s="27"/>
      <c r="C1" s="27"/>
      <c r="D1" s="27"/>
      <c r="E1" s="27"/>
      <c r="F1" s="27"/>
      <c r="G1" s="27"/>
    </row>
    <row r="2" spans="1:15">
      <c r="A2" s="27" t="s">
        <v>1</v>
      </c>
      <c r="B2" s="27"/>
      <c r="C2" s="27"/>
      <c r="D2" s="27"/>
      <c r="E2" s="27"/>
      <c r="F2" s="27"/>
      <c r="G2" s="27"/>
    </row>
    <row r="3" spans="1:15">
      <c r="A3" s="27" t="s">
        <v>2</v>
      </c>
      <c r="B3" s="27"/>
      <c r="C3" s="27"/>
      <c r="D3" s="27"/>
      <c r="E3" s="27"/>
      <c r="F3" s="27"/>
      <c r="G3" s="27"/>
    </row>
    <row r="4" spans="1:15">
      <c r="A4" s="28" t="s">
        <v>17</v>
      </c>
      <c r="B4" s="27"/>
      <c r="C4" s="27"/>
      <c r="D4" s="27"/>
      <c r="E4" s="27"/>
      <c r="F4" s="27"/>
      <c r="G4" s="27"/>
    </row>
    <row r="5" spans="1:15">
      <c r="A5" s="27"/>
      <c r="B5" s="27"/>
      <c r="C5" s="27"/>
      <c r="D5" s="27"/>
      <c r="E5" s="27"/>
      <c r="F5" s="27"/>
      <c r="G5" s="27"/>
    </row>
    <row r="6" spans="1:15">
      <c r="A6" s="29" t="s">
        <v>18</v>
      </c>
      <c r="B6" s="30" t="s">
        <v>4</v>
      </c>
      <c r="C6" s="31">
        <v>307</v>
      </c>
      <c r="D6" s="27"/>
      <c r="E6" s="27"/>
      <c r="F6" s="27" t="s">
        <v>19</v>
      </c>
      <c r="G6" s="27" t="s">
        <v>35</v>
      </c>
    </row>
    <row r="7" spans="1:15">
      <c r="A7" s="29" t="s">
        <v>5</v>
      </c>
      <c r="B7" s="29"/>
      <c r="C7" s="31">
        <v>40</v>
      </c>
      <c r="D7" s="27"/>
      <c r="E7" s="27"/>
      <c r="F7" s="27"/>
      <c r="G7" s="27"/>
    </row>
    <row r="8" spans="1:15">
      <c r="A8" s="27"/>
      <c r="B8" s="27"/>
      <c r="C8" s="27"/>
      <c r="D8" s="27"/>
      <c r="E8" s="27"/>
      <c r="F8" s="27"/>
      <c r="G8" s="27"/>
    </row>
    <row r="9" spans="1:15">
      <c r="A9" s="32" t="s">
        <v>6</v>
      </c>
      <c r="B9" s="33" t="s">
        <v>7</v>
      </c>
      <c r="C9" s="33" t="s">
        <v>8</v>
      </c>
      <c r="D9" s="33" t="s">
        <v>9</v>
      </c>
      <c r="E9" s="33" t="s">
        <v>10</v>
      </c>
      <c r="F9" s="33" t="s">
        <v>11</v>
      </c>
      <c r="G9" s="33" t="s">
        <v>12</v>
      </c>
      <c r="H9" s="8" t="s">
        <v>7</v>
      </c>
      <c r="I9" s="8" t="s">
        <v>8</v>
      </c>
      <c r="J9" s="8" t="s">
        <v>9</v>
      </c>
      <c r="K9" s="8" t="s">
        <v>10</v>
      </c>
      <c r="L9" s="8" t="s">
        <v>11</v>
      </c>
      <c r="M9" s="8" t="s">
        <v>12</v>
      </c>
      <c r="N9" s="1"/>
      <c r="O9" s="1"/>
    </row>
    <row r="10" spans="1:15">
      <c r="A10" s="34">
        <v>800</v>
      </c>
      <c r="B10" s="35">
        <v>0</v>
      </c>
      <c r="C10" s="35">
        <v>0</v>
      </c>
      <c r="D10" s="35">
        <v>0</v>
      </c>
      <c r="E10" s="35">
        <v>0</v>
      </c>
      <c r="F10" s="35">
        <v>0</v>
      </c>
      <c r="G10" s="35">
        <f>SUM(B10:F10)</f>
        <v>0</v>
      </c>
      <c r="H10" s="6">
        <f t="shared" ref="H10:L13" si="0">IF(B10&gt;0, 1, 0)</f>
        <v>0</v>
      </c>
      <c r="I10" s="6">
        <f t="shared" si="0"/>
        <v>0</v>
      </c>
      <c r="J10" s="6">
        <f t="shared" si="0"/>
        <v>0</v>
      </c>
      <c r="K10" s="6">
        <f t="shared" si="0"/>
        <v>0</v>
      </c>
      <c r="L10" s="6">
        <f t="shared" si="0"/>
        <v>0</v>
      </c>
      <c r="M10" s="6">
        <f>SUM(H10:L10)</f>
        <v>0</v>
      </c>
      <c r="N10" s="1"/>
      <c r="O10" s="1"/>
    </row>
    <row r="11" spans="1:15">
      <c r="A11" s="34">
        <v>900</v>
      </c>
      <c r="B11" s="35">
        <v>39</v>
      </c>
      <c r="C11" s="35">
        <v>0</v>
      </c>
      <c r="D11" s="35">
        <v>39</v>
      </c>
      <c r="E11" s="35">
        <v>0</v>
      </c>
      <c r="F11" s="35">
        <v>39</v>
      </c>
      <c r="G11" s="35">
        <f>SUM(B11:F11)</f>
        <v>117</v>
      </c>
      <c r="H11" s="6">
        <f t="shared" si="0"/>
        <v>1</v>
      </c>
      <c r="I11" s="6">
        <f t="shared" si="0"/>
        <v>0</v>
      </c>
      <c r="J11" s="6">
        <f t="shared" si="0"/>
        <v>1</v>
      </c>
      <c r="K11" s="6">
        <f t="shared" si="0"/>
        <v>0</v>
      </c>
      <c r="L11" s="6">
        <f t="shared" si="0"/>
        <v>1</v>
      </c>
      <c r="M11" s="6">
        <f>SUM(H11:L11)</f>
        <v>3</v>
      </c>
      <c r="N11" s="1"/>
      <c r="O11" s="1"/>
    </row>
    <row r="12" spans="1:15">
      <c r="A12" s="34">
        <v>1000</v>
      </c>
      <c r="B12" s="35">
        <v>22</v>
      </c>
      <c r="C12" s="35">
        <v>26</v>
      </c>
      <c r="D12" s="35">
        <v>22</v>
      </c>
      <c r="E12" s="35">
        <v>26</v>
      </c>
      <c r="F12" s="35">
        <v>22</v>
      </c>
      <c r="G12" s="35">
        <f>SUM(B12:F12)</f>
        <v>118</v>
      </c>
      <c r="H12" s="6">
        <f t="shared" si="0"/>
        <v>1</v>
      </c>
      <c r="I12" s="6">
        <f t="shared" si="0"/>
        <v>1</v>
      </c>
      <c r="J12" s="6">
        <f t="shared" si="0"/>
        <v>1</v>
      </c>
      <c r="K12" s="6">
        <f t="shared" si="0"/>
        <v>1</v>
      </c>
      <c r="L12" s="6">
        <f t="shared" si="0"/>
        <v>1</v>
      </c>
      <c r="M12" s="6">
        <f>SUM(H12:L12)</f>
        <v>5</v>
      </c>
      <c r="N12" s="1"/>
      <c r="O12" s="1"/>
    </row>
    <row r="13" spans="1:15">
      <c r="A13" s="34">
        <v>1100</v>
      </c>
      <c r="B13" s="35">
        <v>22</v>
      </c>
      <c r="C13" s="35">
        <v>17</v>
      </c>
      <c r="D13" s="35">
        <v>22</v>
      </c>
      <c r="E13" s="35">
        <v>17</v>
      </c>
      <c r="F13" s="35">
        <v>22</v>
      </c>
      <c r="G13" s="35">
        <f>SUM(B13:F13)</f>
        <v>100</v>
      </c>
      <c r="H13" s="6">
        <f t="shared" si="0"/>
        <v>1</v>
      </c>
      <c r="I13" s="6">
        <f t="shared" si="0"/>
        <v>1</v>
      </c>
      <c r="J13" s="6">
        <f t="shared" si="0"/>
        <v>1</v>
      </c>
      <c r="K13" s="6">
        <f t="shared" si="0"/>
        <v>1</v>
      </c>
      <c r="L13" s="6">
        <f t="shared" si="0"/>
        <v>1</v>
      </c>
      <c r="M13" s="6">
        <f>SUM(H13:L13)</f>
        <v>5</v>
      </c>
      <c r="N13" s="1"/>
      <c r="O13" s="1"/>
    </row>
    <row r="14" spans="1:15">
      <c r="A14" s="36" t="s">
        <v>13</v>
      </c>
      <c r="B14" s="37">
        <f t="shared" ref="B14:M14" si="1">SUM(B10:B13)</f>
        <v>83</v>
      </c>
      <c r="C14" s="37">
        <f t="shared" si="1"/>
        <v>43</v>
      </c>
      <c r="D14" s="37">
        <f t="shared" si="1"/>
        <v>83</v>
      </c>
      <c r="E14" s="37">
        <f t="shared" si="1"/>
        <v>43</v>
      </c>
      <c r="F14" s="37">
        <f t="shared" si="1"/>
        <v>83</v>
      </c>
      <c r="G14" s="37">
        <f t="shared" si="1"/>
        <v>335</v>
      </c>
      <c r="H14" s="16">
        <f t="shared" si="1"/>
        <v>3</v>
      </c>
      <c r="I14" s="16">
        <f t="shared" si="1"/>
        <v>2</v>
      </c>
      <c r="J14" s="16">
        <f t="shared" si="1"/>
        <v>3</v>
      </c>
      <c r="K14" s="16">
        <f t="shared" si="1"/>
        <v>2</v>
      </c>
      <c r="L14" s="16">
        <f t="shared" si="1"/>
        <v>3</v>
      </c>
      <c r="M14" s="16">
        <f t="shared" si="1"/>
        <v>13</v>
      </c>
      <c r="N14" s="1"/>
      <c r="O14" s="1"/>
    </row>
    <row r="15" spans="1:15">
      <c r="A15" s="34">
        <v>1200</v>
      </c>
      <c r="B15" s="35">
        <v>11</v>
      </c>
      <c r="C15" s="35">
        <v>17</v>
      </c>
      <c r="D15" s="35">
        <v>11</v>
      </c>
      <c r="E15" s="35">
        <v>17</v>
      </c>
      <c r="F15" s="35">
        <v>11</v>
      </c>
      <c r="G15" s="35">
        <f>SUM(B15:F15)</f>
        <v>67</v>
      </c>
      <c r="H15" s="6">
        <f t="shared" ref="H15:L19" si="2">IF(B15&gt;0, 1, 0)</f>
        <v>1</v>
      </c>
      <c r="I15" s="6">
        <f t="shared" si="2"/>
        <v>1</v>
      </c>
      <c r="J15" s="6">
        <f t="shared" si="2"/>
        <v>1</v>
      </c>
      <c r="K15" s="6">
        <f t="shared" si="2"/>
        <v>1</v>
      </c>
      <c r="L15" s="6">
        <f t="shared" si="2"/>
        <v>1</v>
      </c>
      <c r="M15" s="6">
        <f>SUM(H15:L15)</f>
        <v>5</v>
      </c>
      <c r="N15" s="1"/>
      <c r="O15" s="1"/>
    </row>
    <row r="16" spans="1:15">
      <c r="A16" s="34">
        <v>1300</v>
      </c>
      <c r="B16" s="35">
        <v>23</v>
      </c>
      <c r="C16" s="35">
        <v>0</v>
      </c>
      <c r="D16" s="35">
        <v>23</v>
      </c>
      <c r="E16" s="35">
        <v>0</v>
      </c>
      <c r="F16" s="35">
        <v>23</v>
      </c>
      <c r="G16" s="35">
        <f>SUM(B16:F16)</f>
        <v>69</v>
      </c>
      <c r="H16" s="6">
        <f t="shared" si="2"/>
        <v>1</v>
      </c>
      <c r="I16" s="6">
        <f t="shared" si="2"/>
        <v>0</v>
      </c>
      <c r="J16" s="6">
        <f t="shared" si="2"/>
        <v>1</v>
      </c>
      <c r="K16" s="6">
        <f t="shared" si="2"/>
        <v>0</v>
      </c>
      <c r="L16" s="6">
        <f t="shared" si="2"/>
        <v>1</v>
      </c>
      <c r="M16" s="6">
        <f>SUM(H16:L16)</f>
        <v>3</v>
      </c>
      <c r="N16" s="1"/>
      <c r="O16" s="1"/>
    </row>
    <row r="17" spans="1:15">
      <c r="A17" s="34">
        <v>1400</v>
      </c>
      <c r="B17" s="35">
        <v>0</v>
      </c>
      <c r="C17" s="35">
        <v>30</v>
      </c>
      <c r="D17" s="35">
        <v>0</v>
      </c>
      <c r="E17" s="35">
        <v>30</v>
      </c>
      <c r="F17" s="35">
        <v>0</v>
      </c>
      <c r="G17" s="35">
        <f>SUM(B17:F17)</f>
        <v>60</v>
      </c>
      <c r="H17" s="6">
        <f t="shared" si="2"/>
        <v>0</v>
      </c>
      <c r="I17" s="6">
        <f t="shared" si="2"/>
        <v>1</v>
      </c>
      <c r="J17" s="6">
        <f t="shared" si="2"/>
        <v>0</v>
      </c>
      <c r="K17" s="6">
        <f t="shared" si="2"/>
        <v>1</v>
      </c>
      <c r="L17" s="6">
        <f t="shared" si="2"/>
        <v>0</v>
      </c>
      <c r="M17" s="6">
        <f>SUM(H17:L17)</f>
        <v>2</v>
      </c>
      <c r="N17" s="1"/>
      <c r="O17" s="1"/>
    </row>
    <row r="18" spans="1:15">
      <c r="A18" s="34">
        <v>1500</v>
      </c>
      <c r="B18" s="35">
        <v>13</v>
      </c>
      <c r="C18" s="26">
        <v>30</v>
      </c>
      <c r="D18" s="26">
        <v>13</v>
      </c>
      <c r="E18" s="26">
        <v>30</v>
      </c>
      <c r="F18" s="35">
        <v>13</v>
      </c>
      <c r="G18" s="35">
        <f>SUM(B18:F18)</f>
        <v>99</v>
      </c>
      <c r="H18" s="6">
        <f t="shared" si="2"/>
        <v>1</v>
      </c>
      <c r="I18" s="6">
        <f t="shared" si="2"/>
        <v>1</v>
      </c>
      <c r="J18" s="6">
        <f t="shared" si="2"/>
        <v>1</v>
      </c>
      <c r="K18" s="6">
        <f t="shared" si="2"/>
        <v>1</v>
      </c>
      <c r="L18" s="6">
        <f t="shared" si="2"/>
        <v>1</v>
      </c>
      <c r="M18" s="6">
        <f>SUM(H18:L18)</f>
        <v>5</v>
      </c>
      <c r="N18" s="1"/>
      <c r="O18" s="1"/>
    </row>
    <row r="19" spans="1:15">
      <c r="A19" s="34">
        <v>1600</v>
      </c>
      <c r="B19" s="35">
        <v>13</v>
      </c>
      <c r="C19" s="35">
        <v>0</v>
      </c>
      <c r="D19" s="35">
        <v>13</v>
      </c>
      <c r="E19" s="35">
        <v>0</v>
      </c>
      <c r="F19" s="35">
        <v>13</v>
      </c>
      <c r="G19" s="35">
        <f>SUM(B19:F19)</f>
        <v>39</v>
      </c>
      <c r="H19" s="6">
        <f t="shared" si="2"/>
        <v>1</v>
      </c>
      <c r="I19" s="6">
        <f t="shared" si="2"/>
        <v>0</v>
      </c>
      <c r="J19" s="6">
        <f t="shared" si="2"/>
        <v>1</v>
      </c>
      <c r="K19" s="6">
        <f t="shared" si="2"/>
        <v>0</v>
      </c>
      <c r="L19" s="6">
        <f t="shared" si="2"/>
        <v>1</v>
      </c>
      <c r="M19" s="6">
        <f>SUM(H19:L19)</f>
        <v>3</v>
      </c>
      <c r="N19" s="1"/>
      <c r="O19" s="1"/>
    </row>
    <row r="20" spans="1:15">
      <c r="A20" s="36" t="s">
        <v>14</v>
      </c>
      <c r="B20" s="37">
        <f t="shared" ref="B20:M20" si="3">SUM(B15:B19)</f>
        <v>60</v>
      </c>
      <c r="C20" s="37">
        <f t="shared" si="3"/>
        <v>77</v>
      </c>
      <c r="D20" s="37">
        <f t="shared" si="3"/>
        <v>60</v>
      </c>
      <c r="E20" s="37">
        <f t="shared" si="3"/>
        <v>77</v>
      </c>
      <c r="F20" s="37">
        <f t="shared" si="3"/>
        <v>60</v>
      </c>
      <c r="G20" s="37">
        <f t="shared" si="3"/>
        <v>334</v>
      </c>
      <c r="H20" s="16">
        <f t="shared" si="3"/>
        <v>4</v>
      </c>
      <c r="I20" s="16">
        <f t="shared" si="3"/>
        <v>3</v>
      </c>
      <c r="J20" s="16">
        <f t="shared" si="3"/>
        <v>4</v>
      </c>
      <c r="K20" s="16">
        <f t="shared" si="3"/>
        <v>3</v>
      </c>
      <c r="L20" s="16">
        <f t="shared" si="3"/>
        <v>4</v>
      </c>
      <c r="M20" s="16">
        <f t="shared" si="3"/>
        <v>18</v>
      </c>
      <c r="N20" s="1"/>
      <c r="O20" s="1"/>
    </row>
    <row r="21" spans="1:15">
      <c r="A21" s="34">
        <v>1700</v>
      </c>
      <c r="B21" s="35">
        <v>15</v>
      </c>
      <c r="C21" s="35">
        <v>0</v>
      </c>
      <c r="D21" s="35">
        <v>15</v>
      </c>
      <c r="E21" s="35">
        <v>15</v>
      </c>
      <c r="F21" s="35">
        <v>0</v>
      </c>
      <c r="G21" s="35">
        <f>SUM(B21:F21)</f>
        <v>45</v>
      </c>
      <c r="H21" s="6">
        <f t="shared" ref="H21:L25" si="4">IF(B21&gt;0, 1, 0)</f>
        <v>1</v>
      </c>
      <c r="I21" s="6">
        <f t="shared" si="4"/>
        <v>0</v>
      </c>
      <c r="J21" s="6">
        <f t="shared" si="4"/>
        <v>1</v>
      </c>
      <c r="K21" s="6">
        <f t="shared" si="4"/>
        <v>1</v>
      </c>
      <c r="L21" s="6">
        <f t="shared" si="4"/>
        <v>0</v>
      </c>
      <c r="M21" s="6">
        <f>SUM(H21:L21)</f>
        <v>3</v>
      </c>
      <c r="N21" s="1"/>
      <c r="O21" s="1"/>
    </row>
    <row r="22" spans="1:15">
      <c r="A22" s="34">
        <v>1800</v>
      </c>
      <c r="B22" s="35">
        <v>15</v>
      </c>
      <c r="C22" s="35">
        <v>25</v>
      </c>
      <c r="D22" s="35">
        <v>15</v>
      </c>
      <c r="E22" s="35">
        <v>15</v>
      </c>
      <c r="F22" s="35">
        <v>0</v>
      </c>
      <c r="G22" s="35">
        <f>SUM(B22:F22)</f>
        <v>70</v>
      </c>
      <c r="H22" s="6">
        <f t="shared" si="4"/>
        <v>1</v>
      </c>
      <c r="I22" s="6">
        <f t="shared" si="4"/>
        <v>1</v>
      </c>
      <c r="J22" s="6">
        <f t="shared" si="4"/>
        <v>1</v>
      </c>
      <c r="K22" s="6">
        <f t="shared" si="4"/>
        <v>1</v>
      </c>
      <c r="L22" s="6">
        <f t="shared" si="4"/>
        <v>0</v>
      </c>
      <c r="M22" s="6">
        <f>SUM(H22:L22)</f>
        <v>4</v>
      </c>
      <c r="N22" s="1"/>
      <c r="O22" s="1"/>
    </row>
    <row r="23" spans="1:15">
      <c r="A23" s="34">
        <v>1900</v>
      </c>
      <c r="B23" s="35">
        <v>0</v>
      </c>
      <c r="C23" s="35">
        <v>25</v>
      </c>
      <c r="D23" s="35">
        <v>0</v>
      </c>
      <c r="E23" s="35">
        <v>15</v>
      </c>
      <c r="F23" s="35">
        <v>0</v>
      </c>
      <c r="G23" s="35">
        <f>SUM(B23:F23)</f>
        <v>40</v>
      </c>
      <c r="H23" s="6">
        <f t="shared" si="4"/>
        <v>0</v>
      </c>
      <c r="I23" s="6">
        <f t="shared" si="4"/>
        <v>1</v>
      </c>
      <c r="J23" s="6">
        <f t="shared" si="4"/>
        <v>0</v>
      </c>
      <c r="K23" s="6">
        <f t="shared" si="4"/>
        <v>1</v>
      </c>
      <c r="L23" s="6">
        <f t="shared" si="4"/>
        <v>0</v>
      </c>
      <c r="M23" s="6">
        <f>SUM(H23:L23)</f>
        <v>2</v>
      </c>
      <c r="N23" s="51" t="s">
        <v>36</v>
      </c>
      <c r="O23" s="52">
        <f>(M12+M13+M15+M16+M17+M18)/30</f>
        <v>0.83333333333333337</v>
      </c>
    </row>
    <row r="24" spans="1:15">
      <c r="A24" s="34">
        <v>2000</v>
      </c>
      <c r="B24" s="35">
        <v>0</v>
      </c>
      <c r="C24" s="35">
        <v>25</v>
      </c>
      <c r="D24" s="35">
        <v>0</v>
      </c>
      <c r="E24" s="35">
        <v>15</v>
      </c>
      <c r="F24" s="35">
        <v>0</v>
      </c>
      <c r="G24" s="35">
        <f>SUM(B24:F24)</f>
        <v>40</v>
      </c>
      <c r="H24" s="6">
        <f t="shared" si="4"/>
        <v>0</v>
      </c>
      <c r="I24" s="6">
        <f t="shared" si="4"/>
        <v>1</v>
      </c>
      <c r="J24" s="6">
        <f t="shared" si="4"/>
        <v>0</v>
      </c>
      <c r="K24" s="6">
        <f t="shared" si="4"/>
        <v>1</v>
      </c>
      <c r="L24" s="6">
        <f t="shared" si="4"/>
        <v>0</v>
      </c>
      <c r="M24" s="6">
        <f>SUM(H24:L24)</f>
        <v>2</v>
      </c>
      <c r="N24" s="9" t="s">
        <v>37</v>
      </c>
      <c r="O24" s="53">
        <f>M14/20</f>
        <v>0.65</v>
      </c>
    </row>
    <row r="25" spans="1:15">
      <c r="A25" s="34">
        <v>2100</v>
      </c>
      <c r="B25" s="35">
        <v>0</v>
      </c>
      <c r="C25" s="35">
        <v>0</v>
      </c>
      <c r="D25" s="35">
        <v>0</v>
      </c>
      <c r="E25" s="35">
        <v>0</v>
      </c>
      <c r="F25" s="35">
        <v>0</v>
      </c>
      <c r="G25" s="35">
        <f>SUM(B25:F25)</f>
        <v>0</v>
      </c>
      <c r="H25" s="6">
        <f t="shared" si="4"/>
        <v>0</v>
      </c>
      <c r="I25" s="6">
        <f t="shared" si="4"/>
        <v>0</v>
      </c>
      <c r="J25" s="6">
        <f t="shared" si="4"/>
        <v>0</v>
      </c>
      <c r="K25" s="6">
        <f t="shared" si="4"/>
        <v>0</v>
      </c>
      <c r="L25" s="6">
        <f t="shared" si="4"/>
        <v>0</v>
      </c>
      <c r="M25" s="6">
        <f>SUM(H25:L25)</f>
        <v>0</v>
      </c>
      <c r="N25" s="9" t="s">
        <v>38</v>
      </c>
      <c r="O25" s="53">
        <f>M20/25</f>
        <v>0.72</v>
      </c>
    </row>
    <row r="26" spans="1:15">
      <c r="A26" s="36" t="s">
        <v>15</v>
      </c>
      <c r="B26" s="37">
        <f t="shared" ref="B26:M26" si="5">SUM(B21:B25)</f>
        <v>30</v>
      </c>
      <c r="C26" s="37">
        <f t="shared" si="5"/>
        <v>75</v>
      </c>
      <c r="D26" s="37">
        <f t="shared" si="5"/>
        <v>30</v>
      </c>
      <c r="E26" s="37">
        <f t="shared" si="5"/>
        <v>60</v>
      </c>
      <c r="F26" s="37">
        <f t="shared" si="5"/>
        <v>0</v>
      </c>
      <c r="G26" s="37">
        <f t="shared" si="5"/>
        <v>195</v>
      </c>
      <c r="H26" s="16">
        <f t="shared" si="5"/>
        <v>2</v>
      </c>
      <c r="I26" s="16">
        <f t="shared" si="5"/>
        <v>3</v>
      </c>
      <c r="J26" s="16">
        <f t="shared" si="5"/>
        <v>2</v>
      </c>
      <c r="K26" s="16">
        <f t="shared" si="5"/>
        <v>4</v>
      </c>
      <c r="L26" s="16">
        <f t="shared" si="5"/>
        <v>0</v>
      </c>
      <c r="M26" s="16">
        <f t="shared" si="5"/>
        <v>11</v>
      </c>
      <c r="N26" s="9" t="s">
        <v>39</v>
      </c>
      <c r="O26" s="53">
        <f>(M14+M20)/45</f>
        <v>0.68888888888888888</v>
      </c>
    </row>
    <row r="27" spans="1:15" ht="15" thickBot="1">
      <c r="A27" s="38" t="s">
        <v>16</v>
      </c>
      <c r="B27" s="39">
        <f t="shared" ref="B27:M27" si="6">B14+B20+B26</f>
        <v>173</v>
      </c>
      <c r="C27" s="39">
        <f t="shared" si="6"/>
        <v>195</v>
      </c>
      <c r="D27" s="39">
        <f t="shared" si="6"/>
        <v>173</v>
      </c>
      <c r="E27" s="39">
        <f t="shared" si="6"/>
        <v>180</v>
      </c>
      <c r="F27" s="39">
        <f t="shared" si="6"/>
        <v>143</v>
      </c>
      <c r="G27" s="39">
        <f t="shared" si="6"/>
        <v>864</v>
      </c>
      <c r="H27" s="17">
        <f t="shared" si="6"/>
        <v>9</v>
      </c>
      <c r="I27" s="17">
        <f t="shared" si="6"/>
        <v>8</v>
      </c>
      <c r="J27" s="17">
        <f t="shared" si="6"/>
        <v>9</v>
      </c>
      <c r="K27" s="17">
        <f t="shared" si="6"/>
        <v>9</v>
      </c>
      <c r="L27" s="17">
        <f t="shared" si="6"/>
        <v>7</v>
      </c>
      <c r="M27" s="17">
        <f t="shared" si="6"/>
        <v>42</v>
      </c>
      <c r="N27" s="9" t="s">
        <v>40</v>
      </c>
      <c r="O27" s="53">
        <f>M27/70</f>
        <v>0.6</v>
      </c>
    </row>
    <row r="28" spans="1:15" ht="15" thickTop="1">
      <c r="A28" s="27"/>
      <c r="B28" s="27"/>
      <c r="C28" s="27"/>
      <c r="D28" s="27"/>
      <c r="E28" s="27"/>
      <c r="F28" s="27"/>
      <c r="G28" s="27"/>
    </row>
    <row r="29" spans="1:15" ht="37">
      <c r="A29" s="27"/>
      <c r="B29" s="40" t="s">
        <v>21</v>
      </c>
      <c r="C29" s="41" t="s">
        <v>22</v>
      </c>
      <c r="D29" s="41" t="s">
        <v>23</v>
      </c>
      <c r="E29" s="42" t="s">
        <v>24</v>
      </c>
      <c r="F29" s="42" t="s">
        <v>25</v>
      </c>
      <c r="G29" s="42" t="s">
        <v>26</v>
      </c>
    </row>
    <row r="30" spans="1:15">
      <c r="A30" s="27"/>
      <c r="B30" s="43" t="s">
        <v>27</v>
      </c>
      <c r="C30" s="44">
        <f>G14/C7</f>
        <v>8.375</v>
      </c>
      <c r="D30" s="44">
        <f>G20/C7</f>
        <v>8.35</v>
      </c>
      <c r="E30" s="44">
        <f>(G20+G14)/C7</f>
        <v>16.725000000000001</v>
      </c>
      <c r="F30" s="44">
        <f>(G12+G13+G15+G16+G17+G18)/C7</f>
        <v>12.824999999999999</v>
      </c>
      <c r="G30" s="44">
        <f>G27/C7</f>
        <v>21.6</v>
      </c>
    </row>
    <row r="31" spans="1:15">
      <c r="A31" s="27"/>
      <c r="B31" s="43" t="s">
        <v>28</v>
      </c>
      <c r="C31" s="45">
        <f>C30/20</f>
        <v>0.41875000000000001</v>
      </c>
      <c r="D31" s="45">
        <f>D30/25</f>
        <v>0.33399999999999996</v>
      </c>
      <c r="E31" s="45">
        <f>E30/45</f>
        <v>0.3716666666666667</v>
      </c>
      <c r="F31" s="45">
        <f>F30/30</f>
        <v>0.42749999999999999</v>
      </c>
      <c r="G31" s="45">
        <f>G30/70</f>
        <v>0.30857142857142861</v>
      </c>
    </row>
    <row r="32" spans="1:15">
      <c r="A32" s="27"/>
      <c r="B32" s="43" t="s">
        <v>29</v>
      </c>
      <c r="C32" s="45">
        <f>C30/M14</f>
        <v>0.64423076923076927</v>
      </c>
      <c r="D32" s="45">
        <f>D30/M20</f>
        <v>0.46388888888888885</v>
      </c>
      <c r="E32" s="45">
        <f>E30/(M14+M20)</f>
        <v>0.5395161290322581</v>
      </c>
      <c r="F32" s="45">
        <f>F30/(M12+M13+M15+M16+M17+M18)</f>
        <v>0.51300000000000001</v>
      </c>
      <c r="G32" s="45">
        <f>G30/M27</f>
        <v>0.51428571428571435</v>
      </c>
    </row>
    <row r="33" spans="1:7">
      <c r="A33" s="27"/>
      <c r="B33" s="43" t="s">
        <v>30</v>
      </c>
      <c r="C33" s="45">
        <f>O24</f>
        <v>0.65</v>
      </c>
      <c r="D33" s="45">
        <f>O25</f>
        <v>0.72</v>
      </c>
      <c r="E33" s="45">
        <f>O26</f>
        <v>0.68888888888888888</v>
      </c>
      <c r="F33" s="45">
        <f>O23</f>
        <v>0.83333333333333337</v>
      </c>
      <c r="G33" s="45">
        <f>O27</f>
        <v>0.6</v>
      </c>
    </row>
    <row r="34" spans="1:7">
      <c r="A34" s="27"/>
      <c r="B34" s="27"/>
      <c r="C34" s="27"/>
      <c r="D34" s="27"/>
      <c r="E34" s="27"/>
      <c r="F34" s="27"/>
      <c r="G34" s="27"/>
    </row>
    <row r="35" spans="1:7">
      <c r="A35" s="46" t="s">
        <v>27</v>
      </c>
      <c r="B35" s="56" t="s">
        <v>31</v>
      </c>
      <c r="C35" s="56"/>
      <c r="D35" s="56"/>
      <c r="E35" s="56"/>
      <c r="F35" s="56"/>
      <c r="G35" s="56"/>
    </row>
    <row r="36" spans="1:7">
      <c r="A36" s="46" t="s">
        <v>28</v>
      </c>
      <c r="B36" s="56" t="s">
        <v>32</v>
      </c>
      <c r="C36" s="56"/>
      <c r="D36" s="56"/>
      <c r="E36" s="56"/>
      <c r="F36" s="56"/>
      <c r="G36" s="56"/>
    </row>
    <row r="37" spans="1:7">
      <c r="A37" s="46" t="s">
        <v>29</v>
      </c>
      <c r="B37" s="56" t="s">
        <v>33</v>
      </c>
      <c r="C37" s="56"/>
      <c r="D37" s="56"/>
      <c r="E37" s="56"/>
      <c r="F37" s="56"/>
      <c r="G37" s="56"/>
    </row>
    <row r="38" spans="1:7">
      <c r="A38" s="46" t="s">
        <v>30</v>
      </c>
      <c r="B38" s="56" t="s">
        <v>34</v>
      </c>
      <c r="C38" s="56"/>
      <c r="D38" s="56"/>
      <c r="E38" s="56"/>
      <c r="F38" s="56"/>
      <c r="G38" s="56"/>
    </row>
    <row r="39" spans="1:7">
      <c r="A39" s="27"/>
      <c r="B39" s="27"/>
      <c r="C39" s="27"/>
      <c r="D39" s="27"/>
      <c r="E39" s="27"/>
      <c r="F39" s="27"/>
      <c r="G39" s="27"/>
    </row>
    <row r="40" spans="1:7">
      <c r="A40" s="47"/>
      <c r="B40" s="48"/>
      <c r="C40" s="27"/>
      <c r="D40" s="27"/>
      <c r="E40" s="27"/>
      <c r="F40" s="27"/>
      <c r="G40" s="27"/>
    </row>
    <row r="41" spans="1:7">
      <c r="A41" s="48"/>
      <c r="B41" s="57"/>
      <c r="C41" s="57"/>
      <c r="D41" s="57"/>
      <c r="E41" s="57"/>
      <c r="F41" s="57"/>
      <c r="G41" s="57"/>
    </row>
    <row r="42" spans="1:7">
      <c r="A42" s="27"/>
      <c r="B42" s="57"/>
      <c r="C42" s="57"/>
      <c r="D42" s="57"/>
      <c r="E42" s="57"/>
      <c r="F42" s="57"/>
      <c r="G42" s="57"/>
    </row>
  </sheetData>
  <mergeCells count="5">
    <mergeCell ref="B35:G35"/>
    <mergeCell ref="B36:G36"/>
    <mergeCell ref="B37:G37"/>
    <mergeCell ref="B38:G38"/>
    <mergeCell ref="B41:G42"/>
  </mergeCells>
  <pageMargins left="0.7" right="0.7" top="0.75" bottom="0.75" header="0.3" footer="0.3"/>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workbookViewId="0">
      <selection activeCell="F18" sqref="F18"/>
    </sheetView>
  </sheetViews>
  <sheetFormatPr baseColWidth="10" defaultColWidth="8.83203125" defaultRowHeight="14" x14ac:dyDescent="0"/>
  <cols>
    <col min="7" max="7" width="8.83203125" customWidth="1"/>
    <col min="8" max="15" width="8.83203125" hidden="1" customWidth="1"/>
  </cols>
  <sheetData>
    <row r="1" spans="1:15">
      <c r="A1" s="1" t="s">
        <v>0</v>
      </c>
      <c r="B1" s="1"/>
      <c r="C1" s="1"/>
      <c r="D1" s="1"/>
      <c r="E1" s="1"/>
      <c r="F1" s="1"/>
      <c r="G1" s="1"/>
    </row>
    <row r="2" spans="1:15">
      <c r="A2" s="1" t="s">
        <v>1</v>
      </c>
      <c r="B2" s="1"/>
      <c r="C2" s="1"/>
      <c r="D2" s="1"/>
      <c r="E2" s="1"/>
      <c r="F2" s="1"/>
      <c r="G2" s="1"/>
    </row>
    <row r="3" spans="1:15">
      <c r="A3" s="1" t="s">
        <v>2</v>
      </c>
      <c r="B3" s="1"/>
      <c r="C3" s="1"/>
      <c r="D3" s="1"/>
      <c r="E3" s="1"/>
      <c r="F3" s="1"/>
      <c r="G3" s="1"/>
    </row>
    <row r="4" spans="1:15">
      <c r="A4" s="2" t="s">
        <v>17</v>
      </c>
      <c r="B4" s="1"/>
      <c r="C4" s="1"/>
      <c r="D4" s="1"/>
      <c r="E4" s="1"/>
      <c r="F4" s="1"/>
      <c r="G4" s="1"/>
    </row>
    <row r="5" spans="1:15">
      <c r="A5" s="1"/>
      <c r="B5" s="1"/>
      <c r="C5" s="1"/>
      <c r="D5" s="1"/>
      <c r="E5" s="1"/>
      <c r="F5" s="1"/>
      <c r="G5" s="1"/>
    </row>
    <row r="6" spans="1:15">
      <c r="A6" s="3" t="s">
        <v>18</v>
      </c>
      <c r="B6" s="15" t="s">
        <v>4</v>
      </c>
      <c r="C6" s="4">
        <v>308</v>
      </c>
      <c r="D6" s="1"/>
      <c r="E6" s="1"/>
      <c r="F6" s="1" t="s">
        <v>19</v>
      </c>
      <c r="G6" s="1" t="s">
        <v>20</v>
      </c>
    </row>
    <row r="7" spans="1:15">
      <c r="A7" s="3" t="s">
        <v>5</v>
      </c>
      <c r="B7" s="3"/>
      <c r="C7" s="4">
        <v>16</v>
      </c>
      <c r="D7" s="1"/>
      <c r="E7" s="1"/>
      <c r="F7" s="1"/>
      <c r="G7" s="1"/>
    </row>
    <row r="8" spans="1:15">
      <c r="A8" s="1"/>
      <c r="B8" s="1"/>
      <c r="C8" s="1"/>
      <c r="D8" s="1"/>
      <c r="E8" s="1"/>
      <c r="F8" s="1"/>
      <c r="G8" s="1"/>
    </row>
    <row r="9" spans="1:15">
      <c r="A9" s="7" t="s">
        <v>6</v>
      </c>
      <c r="B9" s="8" t="s">
        <v>7</v>
      </c>
      <c r="C9" s="8" t="s">
        <v>8</v>
      </c>
      <c r="D9" s="8" t="s">
        <v>9</v>
      </c>
      <c r="E9" s="8" t="s">
        <v>10</v>
      </c>
      <c r="F9" s="8" t="s">
        <v>11</v>
      </c>
      <c r="G9" s="8" t="s">
        <v>12</v>
      </c>
      <c r="H9" s="8" t="s">
        <v>7</v>
      </c>
      <c r="I9" s="8" t="s">
        <v>8</v>
      </c>
      <c r="J9" s="8" t="s">
        <v>9</v>
      </c>
      <c r="K9" s="8" t="s">
        <v>10</v>
      </c>
      <c r="L9" s="8" t="s">
        <v>11</v>
      </c>
      <c r="M9" s="8" t="s">
        <v>12</v>
      </c>
      <c r="N9" s="1"/>
      <c r="O9" s="1"/>
    </row>
    <row r="10" spans="1:15">
      <c r="A10" s="9">
        <v>800</v>
      </c>
      <c r="B10" s="6">
        <v>0</v>
      </c>
      <c r="C10" s="6">
        <v>0</v>
      </c>
      <c r="D10" s="6">
        <v>0</v>
      </c>
      <c r="E10" s="6">
        <v>0</v>
      </c>
      <c r="F10" s="6">
        <v>0</v>
      </c>
      <c r="G10" s="6">
        <f>SUM(B10:F10)</f>
        <v>0</v>
      </c>
      <c r="H10" s="6">
        <f t="shared" ref="H10:L13" si="0">IF(B10&gt;0, 1, 0)</f>
        <v>0</v>
      </c>
      <c r="I10" s="6">
        <f t="shared" si="0"/>
        <v>0</v>
      </c>
      <c r="J10" s="6">
        <f t="shared" si="0"/>
        <v>0</v>
      </c>
      <c r="K10" s="6">
        <f t="shared" si="0"/>
        <v>0</v>
      </c>
      <c r="L10" s="6">
        <f t="shared" si="0"/>
        <v>0</v>
      </c>
      <c r="M10" s="6">
        <f>SUM(H10:L10)</f>
        <v>0</v>
      </c>
      <c r="N10" s="1"/>
      <c r="O10" s="1"/>
    </row>
    <row r="11" spans="1:15">
      <c r="A11" s="9">
        <v>900</v>
      </c>
      <c r="B11" s="6">
        <v>0</v>
      </c>
      <c r="C11" s="6">
        <v>0</v>
      </c>
      <c r="D11" s="6">
        <v>0</v>
      </c>
      <c r="E11" s="6">
        <v>0</v>
      </c>
      <c r="F11" s="6">
        <v>0</v>
      </c>
      <c r="G11" s="6">
        <f>SUM(B11:F11)</f>
        <v>0</v>
      </c>
      <c r="H11" s="6">
        <f t="shared" si="0"/>
        <v>0</v>
      </c>
      <c r="I11" s="6">
        <f t="shared" si="0"/>
        <v>0</v>
      </c>
      <c r="J11" s="6">
        <f t="shared" si="0"/>
        <v>0</v>
      </c>
      <c r="K11" s="6">
        <f t="shared" si="0"/>
        <v>0</v>
      </c>
      <c r="L11" s="6">
        <f t="shared" si="0"/>
        <v>0</v>
      </c>
      <c r="M11" s="6">
        <f>SUM(H11:L11)</f>
        <v>0</v>
      </c>
      <c r="N11" s="1"/>
      <c r="O11" s="1"/>
    </row>
    <row r="12" spans="1:15">
      <c r="A12" s="9">
        <v>1000</v>
      </c>
      <c r="B12" s="6">
        <v>8</v>
      </c>
      <c r="C12" s="6">
        <v>11</v>
      </c>
      <c r="D12" s="6">
        <v>8</v>
      </c>
      <c r="E12" s="6">
        <v>11</v>
      </c>
      <c r="F12" s="6">
        <v>8</v>
      </c>
      <c r="G12" s="6">
        <f>SUM(B12:F12)</f>
        <v>46</v>
      </c>
      <c r="H12" s="6">
        <f t="shared" si="0"/>
        <v>1</v>
      </c>
      <c r="I12" s="6">
        <f t="shared" si="0"/>
        <v>1</v>
      </c>
      <c r="J12" s="6">
        <f t="shared" si="0"/>
        <v>1</v>
      </c>
      <c r="K12" s="6">
        <f t="shared" si="0"/>
        <v>1</v>
      </c>
      <c r="L12" s="6">
        <f t="shared" si="0"/>
        <v>1</v>
      </c>
      <c r="M12" s="6">
        <f>SUM(H12:L12)</f>
        <v>5</v>
      </c>
      <c r="N12" s="1"/>
      <c r="O12" s="1"/>
    </row>
    <row r="13" spans="1:15">
      <c r="A13" s="9">
        <v>1100</v>
      </c>
      <c r="B13" s="6">
        <v>8</v>
      </c>
      <c r="C13" s="6">
        <v>12</v>
      </c>
      <c r="D13" s="6">
        <v>8</v>
      </c>
      <c r="E13" s="6">
        <v>12</v>
      </c>
      <c r="F13" s="6">
        <v>8</v>
      </c>
      <c r="G13" s="6">
        <f>SUM(B13:F13)</f>
        <v>48</v>
      </c>
      <c r="H13" s="6">
        <f t="shared" si="0"/>
        <v>1</v>
      </c>
      <c r="I13" s="6">
        <f t="shared" si="0"/>
        <v>1</v>
      </c>
      <c r="J13" s="6">
        <f t="shared" si="0"/>
        <v>1</v>
      </c>
      <c r="K13" s="6">
        <f t="shared" si="0"/>
        <v>1</v>
      </c>
      <c r="L13" s="6">
        <f t="shared" si="0"/>
        <v>1</v>
      </c>
      <c r="M13" s="6">
        <f>SUM(H13:L13)</f>
        <v>5</v>
      </c>
      <c r="N13" s="1"/>
      <c r="O13" s="1"/>
    </row>
    <row r="14" spans="1:15">
      <c r="A14" s="11" t="s">
        <v>13</v>
      </c>
      <c r="B14" s="16">
        <f t="shared" ref="B14:M14" si="1">SUM(B10:B13)</f>
        <v>16</v>
      </c>
      <c r="C14" s="16">
        <f t="shared" si="1"/>
        <v>23</v>
      </c>
      <c r="D14" s="16">
        <f t="shared" si="1"/>
        <v>16</v>
      </c>
      <c r="E14" s="16">
        <f t="shared" si="1"/>
        <v>23</v>
      </c>
      <c r="F14" s="16">
        <f t="shared" si="1"/>
        <v>16</v>
      </c>
      <c r="G14" s="16">
        <f t="shared" si="1"/>
        <v>94</v>
      </c>
      <c r="H14" s="16">
        <f t="shared" si="1"/>
        <v>2</v>
      </c>
      <c r="I14" s="16">
        <f t="shared" si="1"/>
        <v>2</v>
      </c>
      <c r="J14" s="16">
        <f t="shared" si="1"/>
        <v>2</v>
      </c>
      <c r="K14" s="16">
        <f t="shared" si="1"/>
        <v>2</v>
      </c>
      <c r="L14" s="16">
        <f t="shared" si="1"/>
        <v>2</v>
      </c>
      <c r="M14" s="16">
        <f t="shared" si="1"/>
        <v>10</v>
      </c>
      <c r="N14" s="1"/>
      <c r="O14" s="1"/>
    </row>
    <row r="15" spans="1:15">
      <c r="A15" s="9">
        <v>1200</v>
      </c>
      <c r="B15" s="6">
        <v>4</v>
      </c>
      <c r="C15" s="6">
        <v>12</v>
      </c>
      <c r="D15" s="6">
        <v>4</v>
      </c>
      <c r="E15" s="6">
        <v>12</v>
      </c>
      <c r="F15" s="6">
        <v>4</v>
      </c>
      <c r="G15" s="6">
        <f>SUM(B15:F15)</f>
        <v>36</v>
      </c>
      <c r="H15" s="6">
        <f t="shared" ref="H15:L19" si="2">IF(B15&gt;0, 1, 0)</f>
        <v>1</v>
      </c>
      <c r="I15" s="6">
        <f t="shared" si="2"/>
        <v>1</v>
      </c>
      <c r="J15" s="6">
        <f t="shared" si="2"/>
        <v>1</v>
      </c>
      <c r="K15" s="6">
        <f t="shared" si="2"/>
        <v>1</v>
      </c>
      <c r="L15" s="6">
        <f t="shared" si="2"/>
        <v>1</v>
      </c>
      <c r="M15" s="6">
        <f>SUM(H15:L15)</f>
        <v>5</v>
      </c>
      <c r="N15" s="1"/>
      <c r="O15" s="1"/>
    </row>
    <row r="16" spans="1:15">
      <c r="A16" s="9">
        <v>1300</v>
      </c>
      <c r="B16" s="6">
        <v>8</v>
      </c>
      <c r="C16" s="6">
        <v>0</v>
      </c>
      <c r="D16" s="6">
        <v>8</v>
      </c>
      <c r="E16" s="6">
        <v>0</v>
      </c>
      <c r="F16" s="6">
        <v>0</v>
      </c>
      <c r="G16" s="6">
        <f>SUM(B16:F16)</f>
        <v>16</v>
      </c>
      <c r="H16" s="6">
        <f t="shared" si="2"/>
        <v>1</v>
      </c>
      <c r="I16" s="6">
        <f t="shared" si="2"/>
        <v>0</v>
      </c>
      <c r="J16" s="6">
        <f t="shared" si="2"/>
        <v>1</v>
      </c>
      <c r="K16" s="6">
        <f t="shared" si="2"/>
        <v>0</v>
      </c>
      <c r="L16" s="6">
        <f t="shared" si="2"/>
        <v>0</v>
      </c>
      <c r="M16" s="6">
        <f>SUM(H16:L16)</f>
        <v>2</v>
      </c>
      <c r="N16" s="1"/>
      <c r="O16" s="1"/>
    </row>
    <row r="17" spans="1:15">
      <c r="A17" s="9">
        <v>1400</v>
      </c>
      <c r="B17" s="6">
        <v>1</v>
      </c>
      <c r="C17" s="6">
        <v>8</v>
      </c>
      <c r="D17" s="6">
        <v>1</v>
      </c>
      <c r="E17" s="6">
        <v>8</v>
      </c>
      <c r="F17" s="6">
        <v>1</v>
      </c>
      <c r="G17" s="6">
        <f>SUM(B17:F17)</f>
        <v>19</v>
      </c>
      <c r="H17" s="6">
        <f t="shared" si="2"/>
        <v>1</v>
      </c>
      <c r="I17" s="6">
        <f t="shared" si="2"/>
        <v>1</v>
      </c>
      <c r="J17" s="6">
        <f t="shared" si="2"/>
        <v>1</v>
      </c>
      <c r="K17" s="6">
        <f t="shared" si="2"/>
        <v>1</v>
      </c>
      <c r="L17" s="6">
        <f t="shared" si="2"/>
        <v>1</v>
      </c>
      <c r="M17" s="6">
        <f>SUM(H17:L17)</f>
        <v>5</v>
      </c>
      <c r="N17" s="1"/>
      <c r="O17" s="1"/>
    </row>
    <row r="18" spans="1:15">
      <c r="A18" s="9">
        <v>1500</v>
      </c>
      <c r="B18" s="6">
        <v>5</v>
      </c>
      <c r="C18" s="26">
        <v>8</v>
      </c>
      <c r="D18" s="26">
        <v>5</v>
      </c>
      <c r="E18" s="26">
        <v>8</v>
      </c>
      <c r="F18" s="6">
        <v>5</v>
      </c>
      <c r="G18" s="6">
        <f>SUM(B18:F18)</f>
        <v>31</v>
      </c>
      <c r="H18" s="6">
        <f t="shared" si="2"/>
        <v>1</v>
      </c>
      <c r="I18" s="6">
        <f t="shared" si="2"/>
        <v>1</v>
      </c>
      <c r="J18" s="6">
        <f t="shared" si="2"/>
        <v>1</v>
      </c>
      <c r="K18" s="6">
        <f t="shared" si="2"/>
        <v>1</v>
      </c>
      <c r="L18" s="6">
        <f t="shared" si="2"/>
        <v>1</v>
      </c>
      <c r="M18" s="6">
        <f>SUM(H18:L18)</f>
        <v>5</v>
      </c>
      <c r="N18" s="1"/>
      <c r="O18" s="1"/>
    </row>
    <row r="19" spans="1:15">
      <c r="A19" s="9">
        <v>1600</v>
      </c>
      <c r="B19" s="6">
        <v>7</v>
      </c>
      <c r="C19" s="6">
        <v>6</v>
      </c>
      <c r="D19" s="6">
        <v>5</v>
      </c>
      <c r="E19" s="6">
        <v>6</v>
      </c>
      <c r="F19" s="6">
        <v>5</v>
      </c>
      <c r="G19" s="6">
        <f>SUM(B19:F19)</f>
        <v>29</v>
      </c>
      <c r="H19" s="6">
        <f t="shared" si="2"/>
        <v>1</v>
      </c>
      <c r="I19" s="6">
        <f t="shared" si="2"/>
        <v>1</v>
      </c>
      <c r="J19" s="6">
        <f t="shared" si="2"/>
        <v>1</v>
      </c>
      <c r="K19" s="6">
        <f t="shared" si="2"/>
        <v>1</v>
      </c>
      <c r="L19" s="6">
        <f t="shared" si="2"/>
        <v>1</v>
      </c>
      <c r="M19" s="6">
        <f>SUM(H19:L19)</f>
        <v>5</v>
      </c>
      <c r="N19" s="1"/>
      <c r="O19" s="1"/>
    </row>
    <row r="20" spans="1:15">
      <c r="A20" s="11" t="s">
        <v>14</v>
      </c>
      <c r="B20" s="16">
        <f t="shared" ref="B20:M20" si="3">SUM(B15:B19)</f>
        <v>25</v>
      </c>
      <c r="C20" s="16">
        <f t="shared" si="3"/>
        <v>34</v>
      </c>
      <c r="D20" s="16">
        <f t="shared" si="3"/>
        <v>23</v>
      </c>
      <c r="E20" s="16">
        <f t="shared" si="3"/>
        <v>34</v>
      </c>
      <c r="F20" s="16">
        <f t="shared" si="3"/>
        <v>15</v>
      </c>
      <c r="G20" s="16">
        <f t="shared" si="3"/>
        <v>131</v>
      </c>
      <c r="H20" s="16">
        <f t="shared" si="3"/>
        <v>5</v>
      </c>
      <c r="I20" s="16">
        <f t="shared" si="3"/>
        <v>4</v>
      </c>
      <c r="J20" s="16">
        <f t="shared" si="3"/>
        <v>5</v>
      </c>
      <c r="K20" s="16">
        <f t="shared" si="3"/>
        <v>4</v>
      </c>
      <c r="L20" s="16">
        <f t="shared" si="3"/>
        <v>4</v>
      </c>
      <c r="M20" s="16">
        <f t="shared" si="3"/>
        <v>22</v>
      </c>
      <c r="N20" s="1"/>
      <c r="O20" s="1"/>
    </row>
    <row r="21" spans="1:15">
      <c r="A21" s="9">
        <v>1700</v>
      </c>
      <c r="B21" s="6">
        <v>2</v>
      </c>
      <c r="C21" s="6">
        <v>0</v>
      </c>
      <c r="D21" s="6">
        <v>0</v>
      </c>
      <c r="E21" s="6">
        <v>0</v>
      </c>
      <c r="F21" s="6">
        <v>0</v>
      </c>
      <c r="G21" s="6">
        <f>SUM(B21:F21)</f>
        <v>2</v>
      </c>
      <c r="H21" s="6">
        <f t="shared" ref="H21:L25" si="4">IF(B21&gt;0, 1, 0)</f>
        <v>1</v>
      </c>
      <c r="I21" s="6">
        <f t="shared" si="4"/>
        <v>0</v>
      </c>
      <c r="J21" s="6">
        <f t="shared" si="4"/>
        <v>0</v>
      </c>
      <c r="K21" s="6">
        <f t="shared" si="4"/>
        <v>0</v>
      </c>
      <c r="L21" s="6">
        <f t="shared" si="4"/>
        <v>0</v>
      </c>
      <c r="M21" s="6">
        <f>SUM(H21:L21)</f>
        <v>1</v>
      </c>
      <c r="N21" s="1"/>
      <c r="O21" s="1"/>
    </row>
    <row r="22" spans="1:15">
      <c r="A22" s="9">
        <v>1800</v>
      </c>
      <c r="B22" s="6">
        <v>2</v>
      </c>
      <c r="C22" s="6">
        <v>0</v>
      </c>
      <c r="D22" s="6">
        <v>0</v>
      </c>
      <c r="E22" s="6">
        <v>0</v>
      </c>
      <c r="F22" s="6">
        <v>0</v>
      </c>
      <c r="G22" s="6">
        <f>SUM(B22:F22)</f>
        <v>2</v>
      </c>
      <c r="H22" s="6">
        <f t="shared" si="4"/>
        <v>1</v>
      </c>
      <c r="I22" s="6">
        <f t="shared" si="4"/>
        <v>0</v>
      </c>
      <c r="J22" s="6">
        <f t="shared" si="4"/>
        <v>0</v>
      </c>
      <c r="K22" s="6">
        <f t="shared" si="4"/>
        <v>0</v>
      </c>
      <c r="L22" s="6">
        <f t="shared" si="4"/>
        <v>0</v>
      </c>
      <c r="M22" s="6">
        <f>SUM(H22:L22)</f>
        <v>1</v>
      </c>
      <c r="N22" s="1"/>
      <c r="O22" s="1"/>
    </row>
    <row r="23" spans="1:15">
      <c r="A23" s="9">
        <v>1900</v>
      </c>
      <c r="B23" s="6">
        <v>0</v>
      </c>
      <c r="C23" s="6">
        <v>0</v>
      </c>
      <c r="D23" s="6">
        <v>0</v>
      </c>
      <c r="E23" s="6">
        <v>0</v>
      </c>
      <c r="F23" s="6">
        <v>0</v>
      </c>
      <c r="G23" s="6">
        <f>SUM(B23:F23)</f>
        <v>0</v>
      </c>
      <c r="H23" s="6">
        <f t="shared" si="4"/>
        <v>0</v>
      </c>
      <c r="I23" s="6">
        <f t="shared" si="4"/>
        <v>0</v>
      </c>
      <c r="J23" s="6">
        <f t="shared" si="4"/>
        <v>0</v>
      </c>
      <c r="K23" s="6">
        <f t="shared" si="4"/>
        <v>0</v>
      </c>
      <c r="L23" s="6">
        <f t="shared" si="4"/>
        <v>0</v>
      </c>
      <c r="M23" s="6">
        <f>SUM(H23:L23)</f>
        <v>0</v>
      </c>
      <c r="N23" s="51" t="s">
        <v>36</v>
      </c>
      <c r="O23" s="52">
        <f>(M12+M13+M15+M16+M17+M18)/30</f>
        <v>0.9</v>
      </c>
    </row>
    <row r="24" spans="1:15">
      <c r="A24" s="9">
        <v>2000</v>
      </c>
      <c r="B24" s="6">
        <v>0</v>
      </c>
      <c r="C24" s="6">
        <v>0</v>
      </c>
      <c r="D24" s="6">
        <v>0</v>
      </c>
      <c r="E24" s="6">
        <v>0</v>
      </c>
      <c r="F24" s="6">
        <v>0</v>
      </c>
      <c r="G24" s="6">
        <f>SUM(B24:F24)</f>
        <v>0</v>
      </c>
      <c r="H24" s="6">
        <f t="shared" si="4"/>
        <v>0</v>
      </c>
      <c r="I24" s="6">
        <f t="shared" si="4"/>
        <v>0</v>
      </c>
      <c r="J24" s="6">
        <f t="shared" si="4"/>
        <v>0</v>
      </c>
      <c r="K24" s="6">
        <f t="shared" si="4"/>
        <v>0</v>
      </c>
      <c r="L24" s="6">
        <f t="shared" si="4"/>
        <v>0</v>
      </c>
      <c r="M24" s="6">
        <f>SUM(H24:L24)</f>
        <v>0</v>
      </c>
      <c r="N24" s="9" t="s">
        <v>37</v>
      </c>
      <c r="O24" s="53">
        <f>M14/20</f>
        <v>0.5</v>
      </c>
    </row>
    <row r="25" spans="1:15">
      <c r="A25" s="9">
        <v>2100</v>
      </c>
      <c r="B25" s="6">
        <v>0</v>
      </c>
      <c r="C25" s="6">
        <v>0</v>
      </c>
      <c r="D25" s="6">
        <v>0</v>
      </c>
      <c r="E25" s="6">
        <v>0</v>
      </c>
      <c r="F25" s="6">
        <v>0</v>
      </c>
      <c r="G25" s="6">
        <f>SUM(B25:F25)</f>
        <v>0</v>
      </c>
      <c r="H25" s="6">
        <f t="shared" si="4"/>
        <v>0</v>
      </c>
      <c r="I25" s="6">
        <f t="shared" si="4"/>
        <v>0</v>
      </c>
      <c r="J25" s="6">
        <f t="shared" si="4"/>
        <v>0</v>
      </c>
      <c r="K25" s="6">
        <f t="shared" si="4"/>
        <v>0</v>
      </c>
      <c r="L25" s="6">
        <f t="shared" si="4"/>
        <v>0</v>
      </c>
      <c r="M25" s="6">
        <f>SUM(H25:L25)</f>
        <v>0</v>
      </c>
      <c r="N25" s="9" t="s">
        <v>38</v>
      </c>
      <c r="O25" s="53">
        <f>M20/25</f>
        <v>0.88</v>
      </c>
    </row>
    <row r="26" spans="1:15">
      <c r="A26" s="11" t="s">
        <v>15</v>
      </c>
      <c r="B26" s="16">
        <f t="shared" ref="B26:M26" si="5">SUM(B21:B25)</f>
        <v>4</v>
      </c>
      <c r="C26" s="16">
        <f t="shared" si="5"/>
        <v>0</v>
      </c>
      <c r="D26" s="16">
        <f t="shared" si="5"/>
        <v>0</v>
      </c>
      <c r="E26" s="16">
        <f t="shared" si="5"/>
        <v>0</v>
      </c>
      <c r="F26" s="16">
        <f t="shared" si="5"/>
        <v>0</v>
      </c>
      <c r="G26" s="16">
        <f t="shared" si="5"/>
        <v>4</v>
      </c>
      <c r="H26" s="16">
        <f t="shared" si="5"/>
        <v>2</v>
      </c>
      <c r="I26" s="16">
        <f t="shared" si="5"/>
        <v>0</v>
      </c>
      <c r="J26" s="16">
        <f t="shared" si="5"/>
        <v>0</v>
      </c>
      <c r="K26" s="16">
        <f t="shared" si="5"/>
        <v>0</v>
      </c>
      <c r="L26" s="16">
        <f t="shared" si="5"/>
        <v>0</v>
      </c>
      <c r="M26" s="16">
        <f t="shared" si="5"/>
        <v>2</v>
      </c>
      <c r="N26" s="9" t="s">
        <v>39</v>
      </c>
      <c r="O26" s="53">
        <f>(M14+M20)/45</f>
        <v>0.71111111111111114</v>
      </c>
    </row>
    <row r="27" spans="1:15" ht="15" thickBot="1">
      <c r="A27" s="13" t="s">
        <v>16</v>
      </c>
      <c r="B27" s="17">
        <f t="shared" ref="B27:M27" si="6">B14+B20+B26</f>
        <v>45</v>
      </c>
      <c r="C27" s="17">
        <f t="shared" si="6"/>
        <v>57</v>
      </c>
      <c r="D27" s="17">
        <f t="shared" si="6"/>
        <v>39</v>
      </c>
      <c r="E27" s="17">
        <f t="shared" si="6"/>
        <v>57</v>
      </c>
      <c r="F27" s="17">
        <f t="shared" si="6"/>
        <v>31</v>
      </c>
      <c r="G27" s="17">
        <f t="shared" si="6"/>
        <v>229</v>
      </c>
      <c r="H27" s="17">
        <f t="shared" si="6"/>
        <v>9</v>
      </c>
      <c r="I27" s="17">
        <f t="shared" si="6"/>
        <v>6</v>
      </c>
      <c r="J27" s="17">
        <f t="shared" si="6"/>
        <v>7</v>
      </c>
      <c r="K27" s="17">
        <f t="shared" si="6"/>
        <v>6</v>
      </c>
      <c r="L27" s="17">
        <f t="shared" si="6"/>
        <v>6</v>
      </c>
      <c r="M27" s="17">
        <f t="shared" si="6"/>
        <v>34</v>
      </c>
      <c r="N27" s="9" t="s">
        <v>40</v>
      </c>
      <c r="O27" s="53">
        <f>M27/70</f>
        <v>0.48571428571428571</v>
      </c>
    </row>
    <row r="28" spans="1:15" ht="15" thickTop="1">
      <c r="A28" s="1"/>
      <c r="B28" s="1"/>
      <c r="C28" s="1"/>
      <c r="D28" s="1"/>
      <c r="E28" s="1"/>
      <c r="F28" s="1"/>
      <c r="G28" s="1"/>
    </row>
    <row r="29" spans="1:15" ht="37">
      <c r="A29" s="1"/>
      <c r="B29" s="18" t="s">
        <v>21</v>
      </c>
      <c r="C29" s="19" t="s">
        <v>22</v>
      </c>
      <c r="D29" s="19" t="s">
        <v>23</v>
      </c>
      <c r="E29" s="20" t="s">
        <v>24</v>
      </c>
      <c r="F29" s="20" t="s">
        <v>25</v>
      </c>
      <c r="G29" s="20" t="s">
        <v>26</v>
      </c>
    </row>
    <row r="30" spans="1:15">
      <c r="A30" s="1"/>
      <c r="B30" s="21" t="s">
        <v>27</v>
      </c>
      <c r="C30" s="22">
        <f>G14/C7</f>
        <v>5.875</v>
      </c>
      <c r="D30" s="22">
        <f>G20/C7</f>
        <v>8.1875</v>
      </c>
      <c r="E30" s="22">
        <f>(G20+G14)/C7</f>
        <v>14.0625</v>
      </c>
      <c r="F30" s="22">
        <f>(G12+G13+G15+G16+G17+G18)/C7</f>
        <v>12.25</v>
      </c>
      <c r="G30" s="22">
        <f>G27/C7</f>
        <v>14.3125</v>
      </c>
    </row>
    <row r="31" spans="1:15">
      <c r="A31" s="1"/>
      <c r="B31" s="21" t="s">
        <v>28</v>
      </c>
      <c r="C31" s="23">
        <f>C30/20</f>
        <v>0.29375000000000001</v>
      </c>
      <c r="D31" s="23">
        <f>D30/25</f>
        <v>0.32750000000000001</v>
      </c>
      <c r="E31" s="23">
        <f>E30/45</f>
        <v>0.3125</v>
      </c>
      <c r="F31" s="23">
        <f>F30/30</f>
        <v>0.40833333333333333</v>
      </c>
      <c r="G31" s="23">
        <f>G30/70</f>
        <v>0.20446428571428571</v>
      </c>
    </row>
    <row r="32" spans="1:15">
      <c r="A32" s="1"/>
      <c r="B32" s="21" t="s">
        <v>29</v>
      </c>
      <c r="C32" s="23">
        <f>C30/M14</f>
        <v>0.58750000000000002</v>
      </c>
      <c r="D32" s="23">
        <f>D30/M20</f>
        <v>0.37215909090909088</v>
      </c>
      <c r="E32" s="23">
        <f>E30/(M14+M20)</f>
        <v>0.439453125</v>
      </c>
      <c r="F32" s="23">
        <f>F30/(M12+M13+M15+M16+M17+M18)</f>
        <v>0.45370370370370372</v>
      </c>
      <c r="G32" s="23">
        <f>G30/M27</f>
        <v>0.42095588235294118</v>
      </c>
    </row>
    <row r="33" spans="1:7">
      <c r="A33" s="1"/>
      <c r="B33" s="21" t="s">
        <v>30</v>
      </c>
      <c r="C33" s="23">
        <f>O24</f>
        <v>0.5</v>
      </c>
      <c r="D33" s="23">
        <f>O25</f>
        <v>0.88</v>
      </c>
      <c r="E33" s="23">
        <f>O26</f>
        <v>0.71111111111111114</v>
      </c>
      <c r="F33" s="23">
        <f>O23</f>
        <v>0.9</v>
      </c>
      <c r="G33" s="23">
        <f>O27</f>
        <v>0.48571428571428571</v>
      </c>
    </row>
    <row r="34" spans="1:7">
      <c r="A34" s="1"/>
      <c r="B34" s="1"/>
      <c r="C34" s="1"/>
      <c r="D34" s="1"/>
      <c r="E34" s="1"/>
      <c r="F34" s="1"/>
      <c r="G34" s="1"/>
    </row>
    <row r="35" spans="1:7">
      <c r="A35" s="24" t="s">
        <v>27</v>
      </c>
      <c r="B35" s="55" t="s">
        <v>31</v>
      </c>
      <c r="C35" s="55"/>
      <c r="D35" s="55"/>
      <c r="E35" s="55"/>
      <c r="F35" s="55"/>
      <c r="G35" s="55"/>
    </row>
    <row r="36" spans="1:7">
      <c r="A36" s="24" t="s">
        <v>28</v>
      </c>
      <c r="B36" s="55" t="s">
        <v>32</v>
      </c>
      <c r="C36" s="55"/>
      <c r="D36" s="55"/>
      <c r="E36" s="55"/>
      <c r="F36" s="55"/>
      <c r="G36" s="55"/>
    </row>
    <row r="37" spans="1:7">
      <c r="A37" s="24" t="s">
        <v>29</v>
      </c>
      <c r="B37" s="55" t="s">
        <v>33</v>
      </c>
      <c r="C37" s="55"/>
      <c r="D37" s="55"/>
      <c r="E37" s="55"/>
      <c r="F37" s="55"/>
      <c r="G37" s="55"/>
    </row>
    <row r="38" spans="1:7">
      <c r="A38" s="24" t="s">
        <v>30</v>
      </c>
      <c r="B38" s="55" t="s">
        <v>34</v>
      </c>
      <c r="C38" s="55"/>
      <c r="D38" s="55"/>
      <c r="E38" s="55"/>
      <c r="F38" s="55"/>
      <c r="G38" s="55"/>
    </row>
    <row r="39" spans="1:7">
      <c r="A39" s="1"/>
      <c r="B39" s="1"/>
      <c r="C39" s="1"/>
      <c r="D39" s="1"/>
      <c r="E39" s="1"/>
      <c r="F39" s="1"/>
      <c r="G39" s="1"/>
    </row>
    <row r="40" spans="1:7">
      <c r="A40" s="49"/>
      <c r="B40" s="50"/>
      <c r="C40" s="1"/>
      <c r="D40" s="1"/>
      <c r="E40" s="1"/>
      <c r="F40" s="1"/>
      <c r="G40" s="1"/>
    </row>
    <row r="41" spans="1:7">
      <c r="A41" s="50"/>
      <c r="B41" s="58"/>
      <c r="C41" s="58"/>
      <c r="D41" s="58"/>
      <c r="E41" s="58"/>
      <c r="F41" s="58"/>
      <c r="G41" s="58"/>
    </row>
    <row r="42" spans="1:7">
      <c r="A42" s="1"/>
      <c r="B42" s="58"/>
      <c r="C42" s="58"/>
      <c r="D42" s="58"/>
      <c r="E42" s="58"/>
      <c r="F42" s="58"/>
      <c r="G42" s="58"/>
    </row>
  </sheetData>
  <mergeCells count="5">
    <mergeCell ref="B35:G35"/>
    <mergeCell ref="B36:G36"/>
    <mergeCell ref="B37:G37"/>
    <mergeCell ref="B38:G38"/>
    <mergeCell ref="B41:G42"/>
  </mergeCells>
  <pageMargins left="0.7" right="0.7" top="0.75" bottom="0.75" header="0.3" footer="0.3"/>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workbookViewId="0">
      <selection activeCell="F14" sqref="F14"/>
    </sheetView>
  </sheetViews>
  <sheetFormatPr baseColWidth="10" defaultColWidth="8.83203125" defaultRowHeight="14" x14ac:dyDescent="0"/>
  <cols>
    <col min="7" max="7" width="8.5" customWidth="1"/>
    <col min="8" max="15" width="8.83203125" hidden="1" customWidth="1"/>
  </cols>
  <sheetData>
    <row r="1" spans="1:15">
      <c r="A1" s="1" t="s">
        <v>0</v>
      </c>
      <c r="B1" s="1"/>
      <c r="C1" s="1"/>
      <c r="D1" s="1"/>
      <c r="E1" s="1"/>
      <c r="F1" s="1"/>
      <c r="G1" s="1"/>
    </row>
    <row r="2" spans="1:15">
      <c r="A2" s="1" t="s">
        <v>1</v>
      </c>
      <c r="B2" s="1"/>
      <c r="C2" s="1"/>
      <c r="D2" s="1"/>
      <c r="E2" s="1"/>
      <c r="F2" s="1"/>
      <c r="G2" s="1"/>
    </row>
    <row r="3" spans="1:15">
      <c r="A3" s="1" t="s">
        <v>2</v>
      </c>
      <c r="B3" s="1"/>
      <c r="C3" s="1"/>
      <c r="D3" s="1"/>
      <c r="E3" s="1"/>
      <c r="F3" s="1"/>
      <c r="G3" s="1"/>
    </row>
    <row r="4" spans="1:15">
      <c r="A4" s="2" t="s">
        <v>17</v>
      </c>
      <c r="B4" s="1"/>
      <c r="C4" s="1"/>
      <c r="D4" s="1"/>
      <c r="E4" s="1"/>
      <c r="F4" s="1"/>
      <c r="G4" s="1"/>
    </row>
    <row r="5" spans="1:15">
      <c r="A5" s="1"/>
      <c r="B5" s="1"/>
      <c r="C5" s="1"/>
      <c r="D5" s="1"/>
      <c r="E5" s="1"/>
      <c r="F5" s="1"/>
      <c r="G5" s="1"/>
    </row>
    <row r="6" spans="1:15">
      <c r="A6" s="3" t="s">
        <v>18</v>
      </c>
      <c r="B6" s="15" t="s">
        <v>4</v>
      </c>
      <c r="C6" s="4">
        <v>309</v>
      </c>
      <c r="D6" s="1"/>
      <c r="E6" s="1"/>
      <c r="F6" s="1" t="s">
        <v>19</v>
      </c>
      <c r="G6" s="1" t="s">
        <v>20</v>
      </c>
    </row>
    <row r="7" spans="1:15">
      <c r="A7" s="3" t="s">
        <v>5</v>
      </c>
      <c r="B7" s="3"/>
      <c r="C7" s="4">
        <v>16</v>
      </c>
      <c r="D7" s="1"/>
      <c r="E7" s="1"/>
      <c r="F7" s="1"/>
      <c r="G7" s="1"/>
    </row>
    <row r="8" spans="1:15">
      <c r="A8" s="1"/>
      <c r="B8" s="1"/>
      <c r="C8" s="1"/>
      <c r="D8" s="1"/>
      <c r="E8" s="1"/>
      <c r="F8" s="1"/>
      <c r="G8" s="1"/>
    </row>
    <row r="9" spans="1:15">
      <c r="A9" s="7" t="s">
        <v>6</v>
      </c>
      <c r="B9" s="8" t="s">
        <v>7</v>
      </c>
      <c r="C9" s="8" t="s">
        <v>8</v>
      </c>
      <c r="D9" s="8" t="s">
        <v>9</v>
      </c>
      <c r="E9" s="8" t="s">
        <v>10</v>
      </c>
      <c r="F9" s="8" t="s">
        <v>11</v>
      </c>
      <c r="G9" s="8" t="s">
        <v>12</v>
      </c>
      <c r="H9" s="8" t="s">
        <v>7</v>
      </c>
      <c r="I9" s="8" t="s">
        <v>8</v>
      </c>
      <c r="J9" s="8" t="s">
        <v>9</v>
      </c>
      <c r="K9" s="8" t="s">
        <v>10</v>
      </c>
      <c r="L9" s="8" t="s">
        <v>11</v>
      </c>
      <c r="M9" s="8" t="s">
        <v>12</v>
      </c>
      <c r="N9" s="1"/>
      <c r="O9" s="1"/>
    </row>
    <row r="10" spans="1:15">
      <c r="A10" s="9">
        <v>800</v>
      </c>
      <c r="B10" s="6">
        <v>0</v>
      </c>
      <c r="C10" s="6">
        <v>0</v>
      </c>
      <c r="D10" s="6">
        <v>0</v>
      </c>
      <c r="E10" s="6">
        <v>0</v>
      </c>
      <c r="F10" s="6">
        <v>0</v>
      </c>
      <c r="G10" s="6">
        <f>SUM(B10:F10)</f>
        <v>0</v>
      </c>
      <c r="H10" s="6">
        <f t="shared" ref="H10:L13" si="0">IF(B10&gt;0, 1, 0)</f>
        <v>0</v>
      </c>
      <c r="I10" s="6">
        <f t="shared" si="0"/>
        <v>0</v>
      </c>
      <c r="J10" s="6">
        <f t="shared" si="0"/>
        <v>0</v>
      </c>
      <c r="K10" s="6">
        <f t="shared" si="0"/>
        <v>0</v>
      </c>
      <c r="L10" s="6">
        <f t="shared" si="0"/>
        <v>0</v>
      </c>
      <c r="M10" s="6">
        <f>SUM(H10:L10)</f>
        <v>0</v>
      </c>
      <c r="N10" s="1"/>
      <c r="O10" s="1"/>
    </row>
    <row r="11" spans="1:15">
      <c r="A11" s="9">
        <v>900</v>
      </c>
      <c r="B11" s="6">
        <v>7</v>
      </c>
      <c r="C11" s="6">
        <v>0</v>
      </c>
      <c r="D11" s="6">
        <v>7</v>
      </c>
      <c r="E11" s="6">
        <v>0</v>
      </c>
      <c r="F11" s="6">
        <v>7</v>
      </c>
      <c r="G11" s="6">
        <f>SUM(B11:F11)</f>
        <v>21</v>
      </c>
      <c r="H11" s="6">
        <f t="shared" si="0"/>
        <v>1</v>
      </c>
      <c r="I11" s="6">
        <f t="shared" si="0"/>
        <v>0</v>
      </c>
      <c r="J11" s="6">
        <f t="shared" si="0"/>
        <v>1</v>
      </c>
      <c r="K11" s="6">
        <f t="shared" si="0"/>
        <v>0</v>
      </c>
      <c r="L11" s="6">
        <f t="shared" si="0"/>
        <v>1</v>
      </c>
      <c r="M11" s="6">
        <f>SUM(H11:L11)</f>
        <v>3</v>
      </c>
      <c r="N11" s="1"/>
      <c r="O11" s="1"/>
    </row>
    <row r="12" spans="1:15">
      <c r="A12" s="9">
        <v>1000</v>
      </c>
      <c r="B12" s="6">
        <v>13</v>
      </c>
      <c r="C12" s="6">
        <v>11</v>
      </c>
      <c r="D12" s="6">
        <v>13</v>
      </c>
      <c r="E12" s="6">
        <v>11</v>
      </c>
      <c r="F12" s="60">
        <v>19</v>
      </c>
      <c r="G12" s="6">
        <f>SUM(B12:F12)</f>
        <v>67</v>
      </c>
      <c r="H12" s="6">
        <f t="shared" si="0"/>
        <v>1</v>
      </c>
      <c r="I12" s="6">
        <f t="shared" si="0"/>
        <v>1</v>
      </c>
      <c r="J12" s="6">
        <f t="shared" si="0"/>
        <v>1</v>
      </c>
      <c r="K12" s="6">
        <f t="shared" si="0"/>
        <v>1</v>
      </c>
      <c r="L12" s="6">
        <f t="shared" si="0"/>
        <v>1</v>
      </c>
      <c r="M12" s="6">
        <f>SUM(H12:L12)</f>
        <v>5</v>
      </c>
      <c r="N12" s="1"/>
      <c r="O12" s="1"/>
    </row>
    <row r="13" spans="1:15">
      <c r="A13" s="9">
        <v>1100</v>
      </c>
      <c r="B13" s="6">
        <v>13</v>
      </c>
      <c r="C13" s="6">
        <v>10</v>
      </c>
      <c r="D13" s="6">
        <v>13</v>
      </c>
      <c r="E13" s="6">
        <v>10</v>
      </c>
      <c r="F13" s="60">
        <v>19</v>
      </c>
      <c r="G13" s="6">
        <f>SUM(B13:F13)</f>
        <v>65</v>
      </c>
      <c r="H13" s="6">
        <f t="shared" si="0"/>
        <v>1</v>
      </c>
      <c r="I13" s="6">
        <f t="shared" si="0"/>
        <v>1</v>
      </c>
      <c r="J13" s="6">
        <f t="shared" si="0"/>
        <v>1</v>
      </c>
      <c r="K13" s="6">
        <f t="shared" si="0"/>
        <v>1</v>
      </c>
      <c r="L13" s="6">
        <f t="shared" si="0"/>
        <v>1</v>
      </c>
      <c r="M13" s="6">
        <f>SUM(H13:L13)</f>
        <v>5</v>
      </c>
      <c r="N13" s="1"/>
      <c r="O13" s="1"/>
    </row>
    <row r="14" spans="1:15">
      <c r="A14" s="11" t="s">
        <v>13</v>
      </c>
      <c r="B14" s="16">
        <f t="shared" ref="B14:M14" si="1">SUM(B10:B13)</f>
        <v>33</v>
      </c>
      <c r="C14" s="16">
        <f t="shared" si="1"/>
        <v>21</v>
      </c>
      <c r="D14" s="16">
        <f t="shared" si="1"/>
        <v>33</v>
      </c>
      <c r="E14" s="16">
        <f t="shared" si="1"/>
        <v>21</v>
      </c>
      <c r="F14" s="16">
        <f t="shared" si="1"/>
        <v>45</v>
      </c>
      <c r="G14" s="16">
        <f t="shared" si="1"/>
        <v>153</v>
      </c>
      <c r="H14" s="16">
        <f t="shared" si="1"/>
        <v>3</v>
      </c>
      <c r="I14" s="16">
        <f t="shared" si="1"/>
        <v>2</v>
      </c>
      <c r="J14" s="16">
        <f t="shared" si="1"/>
        <v>3</v>
      </c>
      <c r="K14" s="16">
        <f t="shared" si="1"/>
        <v>2</v>
      </c>
      <c r="L14" s="16">
        <f t="shared" si="1"/>
        <v>3</v>
      </c>
      <c r="M14" s="16">
        <f t="shared" si="1"/>
        <v>13</v>
      </c>
      <c r="N14" s="1"/>
      <c r="O14" s="1"/>
    </row>
    <row r="15" spans="1:15">
      <c r="A15" s="9">
        <v>1200</v>
      </c>
      <c r="B15" s="6">
        <v>3</v>
      </c>
      <c r="C15" s="6">
        <v>10</v>
      </c>
      <c r="D15" s="6">
        <v>2</v>
      </c>
      <c r="E15" s="6">
        <v>10</v>
      </c>
      <c r="F15" s="6">
        <v>2</v>
      </c>
      <c r="G15" s="6">
        <f>SUM(B15:F15)</f>
        <v>27</v>
      </c>
      <c r="H15" s="6">
        <f t="shared" ref="H15:L19" si="2">IF(B15&gt;0, 1, 0)</f>
        <v>1</v>
      </c>
      <c r="I15" s="6">
        <f t="shared" si="2"/>
        <v>1</v>
      </c>
      <c r="J15" s="6">
        <f t="shared" si="2"/>
        <v>1</v>
      </c>
      <c r="K15" s="6">
        <f t="shared" si="2"/>
        <v>1</v>
      </c>
      <c r="L15" s="6">
        <f t="shared" si="2"/>
        <v>1</v>
      </c>
      <c r="M15" s="6">
        <f>SUM(H15:L15)</f>
        <v>5</v>
      </c>
      <c r="N15" s="1"/>
      <c r="O15" s="1"/>
    </row>
    <row r="16" spans="1:15">
      <c r="A16" s="9">
        <v>1300</v>
      </c>
      <c r="B16" s="6">
        <v>0</v>
      </c>
      <c r="C16" s="6">
        <v>0</v>
      </c>
      <c r="D16" s="6">
        <v>3</v>
      </c>
      <c r="E16" s="6">
        <v>0</v>
      </c>
      <c r="F16" s="6">
        <v>1</v>
      </c>
      <c r="G16" s="6">
        <f>SUM(B16:F16)</f>
        <v>4</v>
      </c>
      <c r="H16" s="6">
        <f t="shared" si="2"/>
        <v>0</v>
      </c>
      <c r="I16" s="6">
        <f t="shared" si="2"/>
        <v>0</v>
      </c>
      <c r="J16" s="6">
        <f t="shared" si="2"/>
        <v>1</v>
      </c>
      <c r="K16" s="6">
        <f t="shared" si="2"/>
        <v>0</v>
      </c>
      <c r="L16" s="6">
        <f t="shared" si="2"/>
        <v>1</v>
      </c>
      <c r="M16" s="6">
        <f>SUM(H16:L16)</f>
        <v>2</v>
      </c>
      <c r="N16" s="1"/>
      <c r="O16" s="1"/>
    </row>
    <row r="17" spans="1:15">
      <c r="A17" s="9">
        <v>1400</v>
      </c>
      <c r="B17" s="6">
        <v>0</v>
      </c>
      <c r="C17" s="6">
        <v>5</v>
      </c>
      <c r="D17" s="6">
        <v>0</v>
      </c>
      <c r="E17" s="6">
        <v>5</v>
      </c>
      <c r="F17" s="6">
        <v>0</v>
      </c>
      <c r="G17" s="6">
        <f>SUM(B17:F17)</f>
        <v>10</v>
      </c>
      <c r="H17" s="6">
        <f t="shared" si="2"/>
        <v>0</v>
      </c>
      <c r="I17" s="6">
        <f t="shared" si="2"/>
        <v>1</v>
      </c>
      <c r="J17" s="6">
        <f t="shared" si="2"/>
        <v>0</v>
      </c>
      <c r="K17" s="6">
        <f t="shared" si="2"/>
        <v>1</v>
      </c>
      <c r="L17" s="6">
        <f t="shared" si="2"/>
        <v>0</v>
      </c>
      <c r="M17" s="6">
        <f>SUM(H17:L17)</f>
        <v>2</v>
      </c>
      <c r="N17" s="1"/>
      <c r="O17" s="1"/>
    </row>
    <row r="18" spans="1:15">
      <c r="A18" s="9">
        <v>1500</v>
      </c>
      <c r="B18" s="6">
        <v>7</v>
      </c>
      <c r="C18" s="6">
        <v>5</v>
      </c>
      <c r="D18" s="6">
        <v>7</v>
      </c>
      <c r="E18" s="6">
        <v>5</v>
      </c>
      <c r="F18" s="6">
        <v>0</v>
      </c>
      <c r="G18" s="6">
        <f>SUM(B18:F18)</f>
        <v>24</v>
      </c>
      <c r="H18" s="6">
        <f t="shared" si="2"/>
        <v>1</v>
      </c>
      <c r="I18" s="6">
        <f t="shared" si="2"/>
        <v>1</v>
      </c>
      <c r="J18" s="6">
        <f t="shared" si="2"/>
        <v>1</v>
      </c>
      <c r="K18" s="6">
        <f t="shared" si="2"/>
        <v>1</v>
      </c>
      <c r="L18" s="6">
        <f t="shared" si="2"/>
        <v>0</v>
      </c>
      <c r="M18" s="6">
        <f>SUM(H18:L18)</f>
        <v>4</v>
      </c>
      <c r="N18" s="1"/>
      <c r="O18" s="1"/>
    </row>
    <row r="19" spans="1:15">
      <c r="A19" s="9">
        <v>1600</v>
      </c>
      <c r="B19" s="6">
        <v>7</v>
      </c>
      <c r="C19" s="6">
        <v>0</v>
      </c>
      <c r="D19" s="6">
        <v>7</v>
      </c>
      <c r="E19" s="6">
        <v>0</v>
      </c>
      <c r="F19" s="6">
        <v>0</v>
      </c>
      <c r="G19" s="6">
        <f>SUM(B19:F19)</f>
        <v>14</v>
      </c>
      <c r="H19" s="6">
        <f t="shared" si="2"/>
        <v>1</v>
      </c>
      <c r="I19" s="6">
        <f t="shared" si="2"/>
        <v>0</v>
      </c>
      <c r="J19" s="6">
        <f t="shared" si="2"/>
        <v>1</v>
      </c>
      <c r="K19" s="6">
        <f t="shared" si="2"/>
        <v>0</v>
      </c>
      <c r="L19" s="6">
        <f t="shared" si="2"/>
        <v>0</v>
      </c>
      <c r="M19" s="6">
        <f>SUM(H19:L19)</f>
        <v>2</v>
      </c>
      <c r="N19" s="1"/>
      <c r="O19" s="1"/>
    </row>
    <row r="20" spans="1:15">
      <c r="A20" s="11" t="s">
        <v>14</v>
      </c>
      <c r="B20" s="16">
        <f t="shared" ref="B20:M20" si="3">SUM(B15:B19)</f>
        <v>17</v>
      </c>
      <c r="C20" s="16">
        <f t="shared" si="3"/>
        <v>20</v>
      </c>
      <c r="D20" s="16">
        <f t="shared" si="3"/>
        <v>19</v>
      </c>
      <c r="E20" s="16">
        <f t="shared" si="3"/>
        <v>20</v>
      </c>
      <c r="F20" s="16">
        <f t="shared" si="3"/>
        <v>3</v>
      </c>
      <c r="G20" s="16">
        <f t="shared" si="3"/>
        <v>79</v>
      </c>
      <c r="H20" s="16">
        <f t="shared" si="3"/>
        <v>3</v>
      </c>
      <c r="I20" s="16">
        <f t="shared" si="3"/>
        <v>3</v>
      </c>
      <c r="J20" s="16">
        <f t="shared" si="3"/>
        <v>4</v>
      </c>
      <c r="K20" s="16">
        <f t="shared" si="3"/>
        <v>3</v>
      </c>
      <c r="L20" s="16">
        <f t="shared" si="3"/>
        <v>2</v>
      </c>
      <c r="M20" s="16">
        <f t="shared" si="3"/>
        <v>15</v>
      </c>
      <c r="N20" s="1"/>
      <c r="O20" s="1"/>
    </row>
    <row r="21" spans="1:15">
      <c r="A21" s="9">
        <v>1700</v>
      </c>
      <c r="B21" s="6">
        <v>0</v>
      </c>
      <c r="C21" s="6">
        <v>0</v>
      </c>
      <c r="D21" s="6">
        <v>0</v>
      </c>
      <c r="E21" s="6">
        <v>0</v>
      </c>
      <c r="F21" s="6">
        <v>0</v>
      </c>
      <c r="G21" s="6">
        <f>SUM(B21:F21)</f>
        <v>0</v>
      </c>
      <c r="H21" s="6">
        <f t="shared" ref="H21:L25" si="4">IF(B21&gt;0, 1, 0)</f>
        <v>0</v>
      </c>
      <c r="I21" s="6">
        <f t="shared" si="4"/>
        <v>0</v>
      </c>
      <c r="J21" s="6">
        <f t="shared" si="4"/>
        <v>0</v>
      </c>
      <c r="K21" s="6">
        <f t="shared" si="4"/>
        <v>0</v>
      </c>
      <c r="L21" s="6">
        <f t="shared" si="4"/>
        <v>0</v>
      </c>
      <c r="M21" s="6">
        <f>SUM(H21:L21)</f>
        <v>0</v>
      </c>
      <c r="N21" s="1"/>
      <c r="O21" s="1"/>
    </row>
    <row r="22" spans="1:15">
      <c r="A22" s="9">
        <v>1800</v>
      </c>
      <c r="B22" s="6">
        <v>12</v>
      </c>
      <c r="C22" s="6">
        <v>0</v>
      </c>
      <c r="D22" s="6">
        <v>12</v>
      </c>
      <c r="E22" s="6">
        <v>0</v>
      </c>
      <c r="F22" s="6">
        <v>0</v>
      </c>
      <c r="G22" s="6">
        <f>SUM(B22:F22)</f>
        <v>24</v>
      </c>
      <c r="H22" s="6">
        <f t="shared" si="4"/>
        <v>1</v>
      </c>
      <c r="I22" s="6">
        <f t="shared" si="4"/>
        <v>0</v>
      </c>
      <c r="J22" s="6">
        <f t="shared" si="4"/>
        <v>1</v>
      </c>
      <c r="K22" s="6">
        <f t="shared" si="4"/>
        <v>0</v>
      </c>
      <c r="L22" s="6">
        <f t="shared" si="4"/>
        <v>0</v>
      </c>
      <c r="M22" s="6">
        <f>SUM(H22:L22)</f>
        <v>2</v>
      </c>
      <c r="N22" s="1"/>
      <c r="O22" s="1"/>
    </row>
    <row r="23" spans="1:15">
      <c r="A23" s="9">
        <v>1900</v>
      </c>
      <c r="B23" s="6">
        <v>12</v>
      </c>
      <c r="C23" s="6">
        <v>0</v>
      </c>
      <c r="D23" s="6">
        <v>12</v>
      </c>
      <c r="E23" s="6">
        <v>0</v>
      </c>
      <c r="F23" s="6">
        <v>0</v>
      </c>
      <c r="G23" s="6">
        <f>SUM(B23:F23)</f>
        <v>24</v>
      </c>
      <c r="H23" s="6">
        <f t="shared" si="4"/>
        <v>1</v>
      </c>
      <c r="I23" s="6">
        <f t="shared" si="4"/>
        <v>0</v>
      </c>
      <c r="J23" s="6">
        <f t="shared" si="4"/>
        <v>1</v>
      </c>
      <c r="K23" s="6">
        <f t="shared" si="4"/>
        <v>0</v>
      </c>
      <c r="L23" s="6">
        <f t="shared" si="4"/>
        <v>0</v>
      </c>
      <c r="M23" s="6">
        <f>SUM(H23:L23)</f>
        <v>2</v>
      </c>
      <c r="N23" s="51" t="s">
        <v>36</v>
      </c>
      <c r="O23" s="52">
        <f>(M12+M13+M15+M16+M17+M18)/30</f>
        <v>0.76666666666666672</v>
      </c>
    </row>
    <row r="24" spans="1:15">
      <c r="A24" s="9">
        <v>2000</v>
      </c>
      <c r="B24" s="6">
        <v>0</v>
      </c>
      <c r="C24" s="6">
        <v>0</v>
      </c>
      <c r="D24" s="6">
        <v>0</v>
      </c>
      <c r="E24" s="6">
        <v>0</v>
      </c>
      <c r="F24" s="6">
        <v>0</v>
      </c>
      <c r="G24" s="6">
        <f>SUM(B24:F24)</f>
        <v>0</v>
      </c>
      <c r="H24" s="6">
        <f t="shared" si="4"/>
        <v>0</v>
      </c>
      <c r="I24" s="6">
        <f t="shared" si="4"/>
        <v>0</v>
      </c>
      <c r="J24" s="6">
        <f t="shared" si="4"/>
        <v>0</v>
      </c>
      <c r="K24" s="6">
        <f t="shared" si="4"/>
        <v>0</v>
      </c>
      <c r="L24" s="6">
        <f t="shared" si="4"/>
        <v>0</v>
      </c>
      <c r="M24" s="6">
        <f>SUM(H24:L24)</f>
        <v>0</v>
      </c>
      <c r="N24" s="9" t="s">
        <v>37</v>
      </c>
      <c r="O24" s="53">
        <f>M14/20</f>
        <v>0.65</v>
      </c>
    </row>
    <row r="25" spans="1:15">
      <c r="A25" s="9">
        <v>2100</v>
      </c>
      <c r="B25" s="6">
        <v>0</v>
      </c>
      <c r="C25" s="6">
        <v>0</v>
      </c>
      <c r="D25" s="6">
        <v>0</v>
      </c>
      <c r="E25" s="6">
        <v>0</v>
      </c>
      <c r="F25" s="6">
        <v>0</v>
      </c>
      <c r="G25" s="6">
        <f>SUM(B25:F25)</f>
        <v>0</v>
      </c>
      <c r="H25" s="6">
        <f t="shared" si="4"/>
        <v>0</v>
      </c>
      <c r="I25" s="6">
        <f t="shared" si="4"/>
        <v>0</v>
      </c>
      <c r="J25" s="6">
        <f t="shared" si="4"/>
        <v>0</v>
      </c>
      <c r="K25" s="6">
        <f t="shared" si="4"/>
        <v>0</v>
      </c>
      <c r="L25" s="6">
        <f t="shared" si="4"/>
        <v>0</v>
      </c>
      <c r="M25" s="6">
        <f>SUM(H25:L25)</f>
        <v>0</v>
      </c>
      <c r="N25" s="9" t="s">
        <v>38</v>
      </c>
      <c r="O25" s="53">
        <f>M20/25</f>
        <v>0.6</v>
      </c>
    </row>
    <row r="26" spans="1:15">
      <c r="A26" s="11" t="s">
        <v>15</v>
      </c>
      <c r="B26" s="16">
        <f t="shared" ref="B26:M26" si="5">SUM(B21:B25)</f>
        <v>24</v>
      </c>
      <c r="C26" s="16">
        <f t="shared" si="5"/>
        <v>0</v>
      </c>
      <c r="D26" s="16">
        <f t="shared" si="5"/>
        <v>24</v>
      </c>
      <c r="E26" s="16">
        <f t="shared" si="5"/>
        <v>0</v>
      </c>
      <c r="F26" s="16">
        <f t="shared" si="5"/>
        <v>0</v>
      </c>
      <c r="G26" s="16">
        <f t="shared" si="5"/>
        <v>48</v>
      </c>
      <c r="H26" s="16">
        <f t="shared" si="5"/>
        <v>2</v>
      </c>
      <c r="I26" s="16">
        <f t="shared" si="5"/>
        <v>0</v>
      </c>
      <c r="J26" s="16">
        <f t="shared" si="5"/>
        <v>2</v>
      </c>
      <c r="K26" s="16">
        <f t="shared" si="5"/>
        <v>0</v>
      </c>
      <c r="L26" s="16">
        <f t="shared" si="5"/>
        <v>0</v>
      </c>
      <c r="M26" s="16">
        <f t="shared" si="5"/>
        <v>4</v>
      </c>
      <c r="N26" s="9" t="s">
        <v>39</v>
      </c>
      <c r="O26" s="53">
        <f>(M14+M20)/45</f>
        <v>0.62222222222222223</v>
      </c>
    </row>
    <row r="27" spans="1:15" ht="15" thickBot="1">
      <c r="A27" s="13" t="s">
        <v>16</v>
      </c>
      <c r="B27" s="17">
        <f t="shared" ref="B27:M27" si="6">B14+B20+B26</f>
        <v>74</v>
      </c>
      <c r="C27" s="17">
        <f t="shared" si="6"/>
        <v>41</v>
      </c>
      <c r="D27" s="17">
        <f t="shared" si="6"/>
        <v>76</v>
      </c>
      <c r="E27" s="17">
        <f t="shared" si="6"/>
        <v>41</v>
      </c>
      <c r="F27" s="17">
        <f t="shared" si="6"/>
        <v>48</v>
      </c>
      <c r="G27" s="17">
        <f t="shared" si="6"/>
        <v>280</v>
      </c>
      <c r="H27" s="17">
        <f t="shared" si="6"/>
        <v>8</v>
      </c>
      <c r="I27" s="17">
        <f t="shared" si="6"/>
        <v>5</v>
      </c>
      <c r="J27" s="17">
        <f t="shared" si="6"/>
        <v>9</v>
      </c>
      <c r="K27" s="17">
        <f t="shared" si="6"/>
        <v>5</v>
      </c>
      <c r="L27" s="17">
        <f t="shared" si="6"/>
        <v>5</v>
      </c>
      <c r="M27" s="17">
        <f t="shared" si="6"/>
        <v>32</v>
      </c>
      <c r="N27" s="9" t="s">
        <v>40</v>
      </c>
      <c r="O27" s="53">
        <f>M27/70</f>
        <v>0.45714285714285713</v>
      </c>
    </row>
    <row r="28" spans="1:15" ht="15" thickTop="1">
      <c r="A28" s="1"/>
      <c r="B28" s="1"/>
      <c r="C28" s="1"/>
      <c r="D28" s="1"/>
      <c r="E28" s="1"/>
      <c r="F28" s="1"/>
      <c r="G28" s="1"/>
    </row>
    <row r="29" spans="1:15" ht="37">
      <c r="A29" s="1"/>
      <c r="B29" s="18" t="s">
        <v>21</v>
      </c>
      <c r="C29" s="19" t="s">
        <v>22</v>
      </c>
      <c r="D29" s="19" t="s">
        <v>23</v>
      </c>
      <c r="E29" s="20" t="s">
        <v>24</v>
      </c>
      <c r="F29" s="20" t="s">
        <v>25</v>
      </c>
      <c r="G29" s="20" t="s">
        <v>26</v>
      </c>
    </row>
    <row r="30" spans="1:15">
      <c r="A30" s="1"/>
      <c r="B30" s="21" t="s">
        <v>27</v>
      </c>
      <c r="C30" s="22">
        <f>G14/C7</f>
        <v>9.5625</v>
      </c>
      <c r="D30" s="22">
        <f>G20/C7</f>
        <v>4.9375</v>
      </c>
      <c r="E30" s="22">
        <f>(G20+G14)/C7</f>
        <v>14.5</v>
      </c>
      <c r="F30" s="22">
        <f>(G12+G13+G15+G16+G17+G18)/C7</f>
        <v>12.3125</v>
      </c>
      <c r="G30" s="22">
        <f>G27/C7</f>
        <v>17.5</v>
      </c>
    </row>
    <row r="31" spans="1:15">
      <c r="A31" s="1"/>
      <c r="B31" s="21" t="s">
        <v>28</v>
      </c>
      <c r="C31" s="23">
        <f>C30/20</f>
        <v>0.47812500000000002</v>
      </c>
      <c r="D31" s="23">
        <f>D30/25</f>
        <v>0.19750000000000001</v>
      </c>
      <c r="E31" s="23">
        <f>E30/45</f>
        <v>0.32222222222222224</v>
      </c>
      <c r="F31" s="23">
        <f>F30/30</f>
        <v>0.41041666666666665</v>
      </c>
      <c r="G31" s="23">
        <f>G30/70</f>
        <v>0.25</v>
      </c>
    </row>
    <row r="32" spans="1:15">
      <c r="A32" s="1"/>
      <c r="B32" s="21" t="s">
        <v>29</v>
      </c>
      <c r="C32" s="23">
        <f>C30/M14</f>
        <v>0.73557692307692313</v>
      </c>
      <c r="D32" s="23">
        <f>D30/M20</f>
        <v>0.32916666666666666</v>
      </c>
      <c r="E32" s="23">
        <f>E30/(M14+M20)</f>
        <v>0.5178571428571429</v>
      </c>
      <c r="F32" s="23">
        <f>F30/(M12+M13+M15+M16+M17+M18)</f>
        <v>0.53532608695652173</v>
      </c>
      <c r="G32" s="23">
        <f>G30/M27</f>
        <v>0.546875</v>
      </c>
    </row>
    <row r="33" spans="1:7">
      <c r="A33" s="1"/>
      <c r="B33" s="21" t="s">
        <v>30</v>
      </c>
      <c r="C33" s="23">
        <f>O24</f>
        <v>0.65</v>
      </c>
      <c r="D33" s="23">
        <f>O25</f>
        <v>0.6</v>
      </c>
      <c r="E33" s="23">
        <f>O26</f>
        <v>0.62222222222222223</v>
      </c>
      <c r="F33" s="23">
        <f>O23</f>
        <v>0.76666666666666672</v>
      </c>
      <c r="G33" s="23">
        <f>O27</f>
        <v>0.45714285714285713</v>
      </c>
    </row>
    <row r="34" spans="1:7">
      <c r="A34" s="1"/>
      <c r="B34" s="1"/>
      <c r="C34" s="1"/>
      <c r="D34" s="1"/>
      <c r="E34" s="1"/>
      <c r="F34" s="1"/>
      <c r="G34" s="1"/>
    </row>
    <row r="35" spans="1:7">
      <c r="A35" s="24" t="s">
        <v>27</v>
      </c>
      <c r="B35" s="55" t="s">
        <v>31</v>
      </c>
      <c r="C35" s="55"/>
      <c r="D35" s="55"/>
      <c r="E35" s="55"/>
      <c r="F35" s="55"/>
      <c r="G35" s="55"/>
    </row>
    <row r="36" spans="1:7">
      <c r="A36" s="24" t="s">
        <v>28</v>
      </c>
      <c r="B36" s="55" t="s">
        <v>32</v>
      </c>
      <c r="C36" s="55"/>
      <c r="D36" s="55"/>
      <c r="E36" s="55"/>
      <c r="F36" s="55"/>
      <c r="G36" s="55"/>
    </row>
    <row r="37" spans="1:7">
      <c r="A37" s="24" t="s">
        <v>29</v>
      </c>
      <c r="B37" s="55" t="s">
        <v>33</v>
      </c>
      <c r="C37" s="55"/>
      <c r="D37" s="55"/>
      <c r="E37" s="55"/>
      <c r="F37" s="55"/>
      <c r="G37" s="55"/>
    </row>
    <row r="38" spans="1:7">
      <c r="A38" s="24" t="s">
        <v>30</v>
      </c>
      <c r="B38" s="55" t="s">
        <v>34</v>
      </c>
      <c r="C38" s="55"/>
      <c r="D38" s="55"/>
      <c r="E38" s="55"/>
      <c r="F38" s="55"/>
      <c r="G38" s="55"/>
    </row>
  </sheetData>
  <mergeCells count="4">
    <mergeCell ref="B35:G35"/>
    <mergeCell ref="B36:G36"/>
    <mergeCell ref="B37:G37"/>
    <mergeCell ref="B38:G38"/>
  </mergeCells>
  <pageMargins left="0.7" right="0.7" top="0.75" bottom="0.75" header="0.3" footer="0.3"/>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workbookViewId="0">
      <selection activeCell="Q29" sqref="Q29"/>
    </sheetView>
  </sheetViews>
  <sheetFormatPr baseColWidth="10" defaultColWidth="8.83203125" defaultRowHeight="14" x14ac:dyDescent="0"/>
  <cols>
    <col min="8" max="15" width="8.83203125" hidden="1" customWidth="1"/>
  </cols>
  <sheetData>
    <row r="1" spans="1:15">
      <c r="A1" s="1" t="s">
        <v>0</v>
      </c>
      <c r="B1" s="1"/>
      <c r="C1" s="1"/>
      <c r="D1" s="1"/>
      <c r="E1" s="1"/>
      <c r="F1" s="1"/>
      <c r="G1" s="1"/>
    </row>
    <row r="2" spans="1:15">
      <c r="A2" s="1" t="s">
        <v>1</v>
      </c>
      <c r="B2" s="1"/>
      <c r="C2" s="1"/>
      <c r="D2" s="1"/>
      <c r="E2" s="1"/>
      <c r="F2" s="1"/>
      <c r="G2" s="1"/>
    </row>
    <row r="3" spans="1:15">
      <c r="A3" s="1" t="s">
        <v>2</v>
      </c>
      <c r="B3" s="1"/>
      <c r="C3" s="1"/>
      <c r="D3" s="1"/>
      <c r="E3" s="1"/>
      <c r="F3" s="1"/>
      <c r="G3" s="1"/>
    </row>
    <row r="4" spans="1:15">
      <c r="A4" s="2" t="s">
        <v>17</v>
      </c>
      <c r="B4" s="1"/>
      <c r="C4" s="1"/>
      <c r="D4" s="1"/>
      <c r="E4" s="1"/>
      <c r="F4" s="1"/>
      <c r="G4" s="1"/>
    </row>
    <row r="5" spans="1:15">
      <c r="A5" s="1"/>
      <c r="B5" s="1"/>
      <c r="C5" s="1"/>
      <c r="D5" s="1"/>
      <c r="E5" s="1"/>
      <c r="F5" s="1"/>
      <c r="G5" s="1"/>
    </row>
    <row r="6" spans="1:15">
      <c r="A6" s="3" t="s">
        <v>18</v>
      </c>
      <c r="B6" s="15" t="s">
        <v>4</v>
      </c>
      <c r="C6" s="4">
        <v>310</v>
      </c>
      <c r="D6" s="1"/>
      <c r="E6" s="1"/>
      <c r="F6" s="1" t="s">
        <v>19</v>
      </c>
      <c r="G6" s="1" t="s">
        <v>20</v>
      </c>
    </row>
    <row r="7" spans="1:15">
      <c r="A7" s="3" t="s">
        <v>5</v>
      </c>
      <c r="B7" s="3"/>
      <c r="C7" s="4">
        <v>36</v>
      </c>
      <c r="D7" s="1"/>
      <c r="E7" s="1"/>
      <c r="F7" s="1"/>
      <c r="G7" s="1"/>
    </row>
    <row r="8" spans="1:15">
      <c r="A8" s="1"/>
      <c r="B8" s="1"/>
      <c r="C8" s="1"/>
      <c r="D8" s="1"/>
      <c r="E8" s="1"/>
      <c r="F8" s="1"/>
      <c r="G8" s="1"/>
    </row>
    <row r="9" spans="1:15">
      <c r="A9" s="7" t="s">
        <v>6</v>
      </c>
      <c r="B9" s="8" t="s">
        <v>7</v>
      </c>
      <c r="C9" s="8" t="s">
        <v>8</v>
      </c>
      <c r="D9" s="8" t="s">
        <v>9</v>
      </c>
      <c r="E9" s="8" t="s">
        <v>10</v>
      </c>
      <c r="F9" s="8" t="s">
        <v>11</v>
      </c>
      <c r="G9" s="8" t="s">
        <v>12</v>
      </c>
      <c r="H9" s="8" t="s">
        <v>7</v>
      </c>
      <c r="I9" s="8" t="s">
        <v>8</v>
      </c>
      <c r="J9" s="8" t="s">
        <v>9</v>
      </c>
      <c r="K9" s="8" t="s">
        <v>10</v>
      </c>
      <c r="L9" s="8" t="s">
        <v>11</v>
      </c>
      <c r="M9" s="8" t="s">
        <v>12</v>
      </c>
      <c r="N9" s="1"/>
      <c r="O9" s="1"/>
    </row>
    <row r="10" spans="1:15">
      <c r="A10" s="9">
        <v>800</v>
      </c>
      <c r="B10" s="6">
        <v>0</v>
      </c>
      <c r="C10" s="6">
        <v>0</v>
      </c>
      <c r="D10" s="6">
        <v>0</v>
      </c>
      <c r="E10" s="6">
        <v>0</v>
      </c>
      <c r="F10" s="6">
        <v>0</v>
      </c>
      <c r="G10" s="6">
        <f>SUM(B10:F10)</f>
        <v>0</v>
      </c>
      <c r="H10" s="6">
        <f t="shared" ref="H10:L13" si="0">IF(B10&gt;0, 1, 0)</f>
        <v>0</v>
      </c>
      <c r="I10" s="6">
        <f t="shared" si="0"/>
        <v>0</v>
      </c>
      <c r="J10" s="6">
        <f t="shared" si="0"/>
        <v>0</v>
      </c>
      <c r="K10" s="6">
        <f t="shared" si="0"/>
        <v>0</v>
      </c>
      <c r="L10" s="6">
        <f t="shared" si="0"/>
        <v>0</v>
      </c>
      <c r="M10" s="6">
        <f>SUM(H10:L10)</f>
        <v>0</v>
      </c>
      <c r="N10" s="1"/>
      <c r="O10" s="1"/>
    </row>
    <row r="11" spans="1:15">
      <c r="A11" s="9">
        <v>900</v>
      </c>
      <c r="B11" s="6">
        <v>25</v>
      </c>
      <c r="C11" s="6">
        <v>0</v>
      </c>
      <c r="D11" s="6">
        <v>25</v>
      </c>
      <c r="E11" s="6">
        <v>0</v>
      </c>
      <c r="F11" s="6">
        <v>25</v>
      </c>
      <c r="G11" s="6">
        <f>SUM(B11:F11)</f>
        <v>75</v>
      </c>
      <c r="H11" s="6">
        <f t="shared" si="0"/>
        <v>1</v>
      </c>
      <c r="I11" s="6">
        <f t="shared" si="0"/>
        <v>0</v>
      </c>
      <c r="J11" s="6">
        <f t="shared" si="0"/>
        <v>1</v>
      </c>
      <c r="K11" s="6">
        <f t="shared" si="0"/>
        <v>0</v>
      </c>
      <c r="L11" s="6">
        <f t="shared" si="0"/>
        <v>1</v>
      </c>
      <c r="M11" s="6">
        <f>SUM(H11:L11)</f>
        <v>3</v>
      </c>
      <c r="N11" s="1"/>
      <c r="O11" s="1"/>
    </row>
    <row r="12" spans="1:15">
      <c r="A12" s="9">
        <v>1000</v>
      </c>
      <c r="B12" s="6">
        <v>16</v>
      </c>
      <c r="C12" s="6">
        <v>25</v>
      </c>
      <c r="D12" s="6">
        <v>16</v>
      </c>
      <c r="E12" s="6">
        <v>25</v>
      </c>
      <c r="F12" s="6">
        <v>16</v>
      </c>
      <c r="G12" s="6">
        <f>SUM(B12:F12)</f>
        <v>98</v>
      </c>
      <c r="H12" s="6">
        <f t="shared" si="0"/>
        <v>1</v>
      </c>
      <c r="I12" s="6">
        <f t="shared" si="0"/>
        <v>1</v>
      </c>
      <c r="J12" s="6">
        <f t="shared" si="0"/>
        <v>1</v>
      </c>
      <c r="K12" s="6">
        <f t="shared" si="0"/>
        <v>1</v>
      </c>
      <c r="L12" s="6">
        <f t="shared" si="0"/>
        <v>1</v>
      </c>
      <c r="M12" s="6">
        <f>SUM(H12:L12)</f>
        <v>5</v>
      </c>
      <c r="N12" s="1"/>
      <c r="O12" s="1"/>
    </row>
    <row r="13" spans="1:15">
      <c r="A13" s="9">
        <v>1100</v>
      </c>
      <c r="B13" s="6">
        <v>16</v>
      </c>
      <c r="C13" s="6">
        <v>23</v>
      </c>
      <c r="D13" s="6">
        <v>16</v>
      </c>
      <c r="E13" s="6">
        <v>23</v>
      </c>
      <c r="F13" s="6">
        <v>16</v>
      </c>
      <c r="G13" s="6">
        <f>SUM(B13:F13)</f>
        <v>94</v>
      </c>
      <c r="H13" s="6">
        <f t="shared" si="0"/>
        <v>1</v>
      </c>
      <c r="I13" s="6">
        <f t="shared" si="0"/>
        <v>1</v>
      </c>
      <c r="J13" s="6">
        <f t="shared" si="0"/>
        <v>1</v>
      </c>
      <c r="K13" s="6">
        <f t="shared" si="0"/>
        <v>1</v>
      </c>
      <c r="L13" s="6">
        <f t="shared" si="0"/>
        <v>1</v>
      </c>
      <c r="M13" s="6">
        <f>SUM(H13:L13)</f>
        <v>5</v>
      </c>
      <c r="N13" s="1"/>
      <c r="O13" s="1"/>
    </row>
    <row r="14" spans="1:15">
      <c r="A14" s="11" t="s">
        <v>13</v>
      </c>
      <c r="B14" s="16">
        <f t="shared" ref="B14:M14" si="1">SUM(B10:B13)</f>
        <v>57</v>
      </c>
      <c r="C14" s="16">
        <f t="shared" si="1"/>
        <v>48</v>
      </c>
      <c r="D14" s="16">
        <f t="shared" si="1"/>
        <v>57</v>
      </c>
      <c r="E14" s="16">
        <f t="shared" si="1"/>
        <v>48</v>
      </c>
      <c r="F14" s="16">
        <f t="shared" si="1"/>
        <v>57</v>
      </c>
      <c r="G14" s="16">
        <f t="shared" si="1"/>
        <v>267</v>
      </c>
      <c r="H14" s="16">
        <f t="shared" si="1"/>
        <v>3</v>
      </c>
      <c r="I14" s="16">
        <f t="shared" si="1"/>
        <v>2</v>
      </c>
      <c r="J14" s="16">
        <f t="shared" si="1"/>
        <v>3</v>
      </c>
      <c r="K14" s="16">
        <f t="shared" si="1"/>
        <v>2</v>
      </c>
      <c r="L14" s="16">
        <f t="shared" si="1"/>
        <v>3</v>
      </c>
      <c r="M14" s="16">
        <f t="shared" si="1"/>
        <v>13</v>
      </c>
      <c r="N14" s="1"/>
      <c r="O14" s="1"/>
    </row>
    <row r="15" spans="1:15">
      <c r="A15" s="9">
        <v>1200</v>
      </c>
      <c r="B15" s="6">
        <v>16</v>
      </c>
      <c r="C15" s="6">
        <v>23</v>
      </c>
      <c r="D15" s="6">
        <v>16</v>
      </c>
      <c r="E15" s="6">
        <v>23</v>
      </c>
      <c r="F15" s="6">
        <v>16</v>
      </c>
      <c r="G15" s="6">
        <f>SUM(B15:F15)</f>
        <v>94</v>
      </c>
      <c r="H15" s="6">
        <f t="shared" ref="H15:L19" si="2">IF(B15&gt;0, 1, 0)</f>
        <v>1</v>
      </c>
      <c r="I15" s="6">
        <f t="shared" si="2"/>
        <v>1</v>
      </c>
      <c r="J15" s="6">
        <f t="shared" si="2"/>
        <v>1</v>
      </c>
      <c r="K15" s="6">
        <f t="shared" si="2"/>
        <v>1</v>
      </c>
      <c r="L15" s="6">
        <f t="shared" si="2"/>
        <v>1</v>
      </c>
      <c r="M15" s="6">
        <f>SUM(H15:L15)</f>
        <v>5</v>
      </c>
      <c r="N15" s="1"/>
      <c r="O15" s="1"/>
    </row>
    <row r="16" spans="1:15">
      <c r="A16" s="9">
        <v>1300</v>
      </c>
      <c r="B16" s="6">
        <v>25</v>
      </c>
      <c r="C16" s="6">
        <v>0</v>
      </c>
      <c r="D16" s="6">
        <v>25</v>
      </c>
      <c r="E16" s="6">
        <v>0</v>
      </c>
      <c r="F16" s="6">
        <v>25</v>
      </c>
      <c r="G16" s="6">
        <f>SUM(B16:F16)</f>
        <v>75</v>
      </c>
      <c r="H16" s="6">
        <f t="shared" si="2"/>
        <v>1</v>
      </c>
      <c r="I16" s="6">
        <f t="shared" si="2"/>
        <v>0</v>
      </c>
      <c r="J16" s="6">
        <f t="shared" si="2"/>
        <v>1</v>
      </c>
      <c r="K16" s="6">
        <f t="shared" si="2"/>
        <v>0</v>
      </c>
      <c r="L16" s="6">
        <f t="shared" si="2"/>
        <v>1</v>
      </c>
      <c r="M16" s="6">
        <f>SUM(H16:L16)</f>
        <v>3</v>
      </c>
      <c r="N16" s="1"/>
      <c r="O16" s="1"/>
    </row>
    <row r="17" spans="1:15">
      <c r="A17" s="9">
        <v>1400</v>
      </c>
      <c r="B17" s="6">
        <v>25</v>
      </c>
      <c r="C17" s="6">
        <v>31</v>
      </c>
      <c r="D17" s="6">
        <v>25</v>
      </c>
      <c r="E17" s="6">
        <v>31</v>
      </c>
      <c r="F17" s="6">
        <v>25</v>
      </c>
      <c r="G17" s="6">
        <f>SUM(B17:F17)</f>
        <v>137</v>
      </c>
      <c r="H17" s="6">
        <f t="shared" si="2"/>
        <v>1</v>
      </c>
      <c r="I17" s="6">
        <f t="shared" si="2"/>
        <v>1</v>
      </c>
      <c r="J17" s="6">
        <f t="shared" si="2"/>
        <v>1</v>
      </c>
      <c r="K17" s="6">
        <f t="shared" si="2"/>
        <v>1</v>
      </c>
      <c r="L17" s="6">
        <f t="shared" si="2"/>
        <v>1</v>
      </c>
      <c r="M17" s="6">
        <f>SUM(H17:L17)</f>
        <v>5</v>
      </c>
      <c r="N17" s="1"/>
      <c r="O17" s="1"/>
    </row>
    <row r="18" spans="1:15">
      <c r="A18" s="9">
        <v>1500</v>
      </c>
      <c r="B18" s="6">
        <v>34</v>
      </c>
      <c r="C18" s="60">
        <v>31</v>
      </c>
      <c r="D18" s="6">
        <v>34</v>
      </c>
      <c r="E18" s="60">
        <v>31</v>
      </c>
      <c r="F18" s="6">
        <v>34</v>
      </c>
      <c r="G18" s="6">
        <f>SUM(B18:F18)</f>
        <v>164</v>
      </c>
      <c r="H18" s="6">
        <f t="shared" si="2"/>
        <v>1</v>
      </c>
      <c r="I18" s="6">
        <f t="shared" si="2"/>
        <v>1</v>
      </c>
      <c r="J18" s="6">
        <f t="shared" si="2"/>
        <v>1</v>
      </c>
      <c r="K18" s="6">
        <f t="shared" si="2"/>
        <v>1</v>
      </c>
      <c r="L18" s="6">
        <f t="shared" si="2"/>
        <v>1</v>
      </c>
      <c r="M18" s="6">
        <f>SUM(H18:L18)</f>
        <v>5</v>
      </c>
      <c r="N18" s="1"/>
      <c r="O18" s="1"/>
    </row>
    <row r="19" spans="1:15">
      <c r="A19" s="9">
        <v>1600</v>
      </c>
      <c r="B19" s="6">
        <v>34</v>
      </c>
      <c r="C19" s="6">
        <v>23</v>
      </c>
      <c r="D19" s="6">
        <v>34</v>
      </c>
      <c r="E19" s="6">
        <v>23</v>
      </c>
      <c r="F19" s="6">
        <v>34</v>
      </c>
      <c r="G19" s="6">
        <f>SUM(B19:F19)</f>
        <v>148</v>
      </c>
      <c r="H19" s="6">
        <f t="shared" si="2"/>
        <v>1</v>
      </c>
      <c r="I19" s="6">
        <f t="shared" si="2"/>
        <v>1</v>
      </c>
      <c r="J19" s="6">
        <f t="shared" si="2"/>
        <v>1</v>
      </c>
      <c r="K19" s="6">
        <f t="shared" si="2"/>
        <v>1</v>
      </c>
      <c r="L19" s="6">
        <f t="shared" si="2"/>
        <v>1</v>
      </c>
      <c r="M19" s="6">
        <f>SUM(H19:L19)</f>
        <v>5</v>
      </c>
      <c r="N19" s="1"/>
      <c r="O19" s="1"/>
    </row>
    <row r="20" spans="1:15">
      <c r="A20" s="11" t="s">
        <v>14</v>
      </c>
      <c r="B20" s="16">
        <f t="shared" ref="B20:M20" si="3">SUM(B15:B19)</f>
        <v>134</v>
      </c>
      <c r="C20" s="16">
        <f t="shared" si="3"/>
        <v>108</v>
      </c>
      <c r="D20" s="16">
        <f t="shared" si="3"/>
        <v>134</v>
      </c>
      <c r="E20" s="16">
        <f t="shared" si="3"/>
        <v>108</v>
      </c>
      <c r="F20" s="16">
        <f t="shared" si="3"/>
        <v>134</v>
      </c>
      <c r="G20" s="16">
        <f t="shared" si="3"/>
        <v>618</v>
      </c>
      <c r="H20" s="16">
        <f t="shared" si="3"/>
        <v>5</v>
      </c>
      <c r="I20" s="16">
        <f t="shared" si="3"/>
        <v>4</v>
      </c>
      <c r="J20" s="16">
        <f t="shared" si="3"/>
        <v>5</v>
      </c>
      <c r="K20" s="16">
        <f t="shared" si="3"/>
        <v>4</v>
      </c>
      <c r="L20" s="16">
        <f t="shared" si="3"/>
        <v>5</v>
      </c>
      <c r="M20" s="16">
        <f t="shared" si="3"/>
        <v>23</v>
      </c>
      <c r="N20" s="1"/>
      <c r="O20" s="1"/>
    </row>
    <row r="21" spans="1:15">
      <c r="A21" s="9">
        <v>1700</v>
      </c>
      <c r="B21" s="6">
        <v>0</v>
      </c>
      <c r="C21" s="6">
        <v>5</v>
      </c>
      <c r="D21" s="6">
        <v>0</v>
      </c>
      <c r="E21" s="6">
        <v>0</v>
      </c>
      <c r="F21" s="6">
        <v>0</v>
      </c>
      <c r="G21" s="6">
        <f>SUM(B21:F21)</f>
        <v>5</v>
      </c>
      <c r="H21" s="6">
        <f t="shared" ref="H21:L25" si="4">IF(B21&gt;0, 1, 0)</f>
        <v>0</v>
      </c>
      <c r="I21" s="6">
        <f t="shared" si="4"/>
        <v>1</v>
      </c>
      <c r="J21" s="6">
        <f t="shared" si="4"/>
        <v>0</v>
      </c>
      <c r="K21" s="6">
        <f t="shared" si="4"/>
        <v>0</v>
      </c>
      <c r="L21" s="6">
        <f t="shared" si="4"/>
        <v>0</v>
      </c>
      <c r="M21" s="6">
        <f>SUM(H21:L21)</f>
        <v>1</v>
      </c>
      <c r="N21" s="1"/>
      <c r="O21" s="1"/>
    </row>
    <row r="22" spans="1:15">
      <c r="A22" s="9">
        <v>1800</v>
      </c>
      <c r="B22" s="6">
        <v>7</v>
      </c>
      <c r="C22" s="6">
        <v>5</v>
      </c>
      <c r="D22" s="6">
        <v>12</v>
      </c>
      <c r="E22" s="6">
        <v>0</v>
      </c>
      <c r="F22" s="6">
        <v>0</v>
      </c>
      <c r="G22" s="6">
        <f>SUM(B22:F22)</f>
        <v>24</v>
      </c>
      <c r="H22" s="6">
        <f t="shared" si="4"/>
        <v>1</v>
      </c>
      <c r="I22" s="6">
        <f t="shared" si="4"/>
        <v>1</v>
      </c>
      <c r="J22" s="6">
        <f t="shared" si="4"/>
        <v>1</v>
      </c>
      <c r="K22" s="6">
        <f t="shared" si="4"/>
        <v>0</v>
      </c>
      <c r="L22" s="6">
        <f t="shared" si="4"/>
        <v>0</v>
      </c>
      <c r="M22" s="6">
        <f>SUM(H22:L22)</f>
        <v>3</v>
      </c>
      <c r="N22" s="1"/>
      <c r="O22" s="1"/>
    </row>
    <row r="23" spans="1:15">
      <c r="A23" s="9">
        <v>1900</v>
      </c>
      <c r="B23" s="6">
        <v>7</v>
      </c>
      <c r="C23" s="6">
        <v>5</v>
      </c>
      <c r="D23" s="6">
        <v>12</v>
      </c>
      <c r="E23" s="6">
        <v>0</v>
      </c>
      <c r="F23" s="6">
        <v>0</v>
      </c>
      <c r="G23" s="6">
        <f>SUM(B23:F23)</f>
        <v>24</v>
      </c>
      <c r="H23" s="6">
        <f t="shared" si="4"/>
        <v>1</v>
      </c>
      <c r="I23" s="6">
        <f t="shared" si="4"/>
        <v>1</v>
      </c>
      <c r="J23" s="6">
        <f t="shared" si="4"/>
        <v>1</v>
      </c>
      <c r="K23" s="6">
        <f t="shared" si="4"/>
        <v>0</v>
      </c>
      <c r="L23" s="6">
        <f t="shared" si="4"/>
        <v>0</v>
      </c>
      <c r="M23" s="6">
        <f>SUM(H23:L23)</f>
        <v>3</v>
      </c>
      <c r="N23" s="51" t="s">
        <v>36</v>
      </c>
      <c r="O23" s="52">
        <f>(M12+M13+M15+M16+M17+M18)/30</f>
        <v>0.93333333333333335</v>
      </c>
    </row>
    <row r="24" spans="1:15">
      <c r="A24" s="9">
        <v>2000</v>
      </c>
      <c r="B24" s="6">
        <v>7</v>
      </c>
      <c r="C24" s="6">
        <v>5</v>
      </c>
      <c r="D24" s="6">
        <v>12</v>
      </c>
      <c r="E24" s="6">
        <v>0</v>
      </c>
      <c r="F24" s="6">
        <v>0</v>
      </c>
      <c r="G24" s="6">
        <f>SUM(B24:F24)</f>
        <v>24</v>
      </c>
      <c r="H24" s="6">
        <f t="shared" si="4"/>
        <v>1</v>
      </c>
      <c r="I24" s="6">
        <f t="shared" si="4"/>
        <v>1</v>
      </c>
      <c r="J24" s="6">
        <f t="shared" si="4"/>
        <v>1</v>
      </c>
      <c r="K24" s="6">
        <f t="shared" si="4"/>
        <v>0</v>
      </c>
      <c r="L24" s="6">
        <f t="shared" si="4"/>
        <v>0</v>
      </c>
      <c r="M24" s="6">
        <f>SUM(H24:L24)</f>
        <v>3</v>
      </c>
      <c r="N24" s="9" t="s">
        <v>37</v>
      </c>
      <c r="O24" s="53">
        <f>M14/20</f>
        <v>0.65</v>
      </c>
    </row>
    <row r="25" spans="1:15">
      <c r="A25" s="9">
        <v>2100</v>
      </c>
      <c r="B25" s="6">
        <v>0</v>
      </c>
      <c r="C25" s="6">
        <v>0</v>
      </c>
      <c r="D25" s="6">
        <v>0</v>
      </c>
      <c r="E25" s="6">
        <v>0</v>
      </c>
      <c r="F25" s="6">
        <v>0</v>
      </c>
      <c r="G25" s="6">
        <f>SUM(B25:F25)</f>
        <v>0</v>
      </c>
      <c r="H25" s="6">
        <f t="shared" si="4"/>
        <v>0</v>
      </c>
      <c r="I25" s="6">
        <f t="shared" si="4"/>
        <v>0</v>
      </c>
      <c r="J25" s="6">
        <f t="shared" si="4"/>
        <v>0</v>
      </c>
      <c r="K25" s="6">
        <f t="shared" si="4"/>
        <v>0</v>
      </c>
      <c r="L25" s="6">
        <f t="shared" si="4"/>
        <v>0</v>
      </c>
      <c r="M25" s="6">
        <f>SUM(H25:L25)</f>
        <v>0</v>
      </c>
      <c r="N25" s="9" t="s">
        <v>38</v>
      </c>
      <c r="O25" s="53">
        <f>M20/25</f>
        <v>0.92</v>
      </c>
    </row>
    <row r="26" spans="1:15">
      <c r="A26" s="11" t="s">
        <v>15</v>
      </c>
      <c r="B26" s="16">
        <f t="shared" ref="B26:M26" si="5">SUM(B21:B25)</f>
        <v>21</v>
      </c>
      <c r="C26" s="16">
        <f t="shared" si="5"/>
        <v>20</v>
      </c>
      <c r="D26" s="16">
        <f t="shared" si="5"/>
        <v>36</v>
      </c>
      <c r="E26" s="16">
        <f t="shared" si="5"/>
        <v>0</v>
      </c>
      <c r="F26" s="16">
        <f t="shared" si="5"/>
        <v>0</v>
      </c>
      <c r="G26" s="16">
        <f t="shared" si="5"/>
        <v>77</v>
      </c>
      <c r="H26" s="16">
        <f t="shared" si="5"/>
        <v>3</v>
      </c>
      <c r="I26" s="16">
        <f t="shared" si="5"/>
        <v>4</v>
      </c>
      <c r="J26" s="16">
        <f t="shared" si="5"/>
        <v>3</v>
      </c>
      <c r="K26" s="16">
        <f t="shared" si="5"/>
        <v>0</v>
      </c>
      <c r="L26" s="16">
        <f t="shared" si="5"/>
        <v>0</v>
      </c>
      <c r="M26" s="16">
        <f t="shared" si="5"/>
        <v>10</v>
      </c>
      <c r="N26" s="9" t="s">
        <v>39</v>
      </c>
      <c r="O26" s="53">
        <f>(M14+M20)/45</f>
        <v>0.8</v>
      </c>
    </row>
    <row r="27" spans="1:15" ht="15" thickBot="1">
      <c r="A27" s="13" t="s">
        <v>16</v>
      </c>
      <c r="B27" s="17">
        <f t="shared" ref="B27:M27" si="6">B14+B20+B26</f>
        <v>212</v>
      </c>
      <c r="C27" s="17">
        <f t="shared" si="6"/>
        <v>176</v>
      </c>
      <c r="D27" s="17">
        <f t="shared" si="6"/>
        <v>227</v>
      </c>
      <c r="E27" s="17">
        <f t="shared" si="6"/>
        <v>156</v>
      </c>
      <c r="F27" s="17">
        <f t="shared" si="6"/>
        <v>191</v>
      </c>
      <c r="G27" s="17">
        <f t="shared" si="6"/>
        <v>962</v>
      </c>
      <c r="H27" s="17">
        <f t="shared" si="6"/>
        <v>11</v>
      </c>
      <c r="I27" s="17">
        <f t="shared" si="6"/>
        <v>10</v>
      </c>
      <c r="J27" s="17">
        <f t="shared" si="6"/>
        <v>11</v>
      </c>
      <c r="K27" s="17">
        <f t="shared" si="6"/>
        <v>6</v>
      </c>
      <c r="L27" s="17">
        <f t="shared" si="6"/>
        <v>8</v>
      </c>
      <c r="M27" s="17">
        <f t="shared" si="6"/>
        <v>46</v>
      </c>
      <c r="N27" s="9" t="s">
        <v>40</v>
      </c>
      <c r="O27" s="53">
        <f>M27/70</f>
        <v>0.65714285714285714</v>
      </c>
    </row>
    <row r="28" spans="1:15" ht="15" thickTop="1">
      <c r="A28" s="1"/>
      <c r="B28" s="1"/>
      <c r="C28" s="1"/>
      <c r="D28" s="1"/>
      <c r="E28" s="1"/>
      <c r="F28" s="1"/>
      <c r="G28" s="1"/>
    </row>
    <row r="29" spans="1:15" ht="37">
      <c r="A29" s="1"/>
      <c r="B29" s="18" t="s">
        <v>21</v>
      </c>
      <c r="C29" s="19" t="s">
        <v>22</v>
      </c>
      <c r="D29" s="19" t="s">
        <v>23</v>
      </c>
      <c r="E29" s="20" t="s">
        <v>24</v>
      </c>
      <c r="F29" s="20" t="s">
        <v>25</v>
      </c>
      <c r="G29" s="20" t="s">
        <v>26</v>
      </c>
    </row>
    <row r="30" spans="1:15">
      <c r="A30" s="1"/>
      <c r="B30" s="21" t="s">
        <v>27</v>
      </c>
      <c r="C30" s="22">
        <f>G14/C7</f>
        <v>7.416666666666667</v>
      </c>
      <c r="D30" s="22">
        <f>G20/C7</f>
        <v>17.166666666666668</v>
      </c>
      <c r="E30" s="22">
        <f>(G20+G14)/C7</f>
        <v>24.583333333333332</v>
      </c>
      <c r="F30" s="22">
        <f>(G12+G13+G15+G16+G17+G18)/C7</f>
        <v>18.388888888888889</v>
      </c>
      <c r="G30" s="22">
        <f>G27/C7</f>
        <v>26.722222222222221</v>
      </c>
    </row>
    <row r="31" spans="1:15">
      <c r="A31" s="1"/>
      <c r="B31" s="21" t="s">
        <v>28</v>
      </c>
      <c r="C31" s="23">
        <f>C30/20</f>
        <v>0.37083333333333335</v>
      </c>
      <c r="D31" s="23">
        <f>D30/25</f>
        <v>0.68666666666666676</v>
      </c>
      <c r="E31" s="23">
        <f>E30/45</f>
        <v>0.54629629629629628</v>
      </c>
      <c r="F31" s="23">
        <f>F30/30</f>
        <v>0.61296296296296293</v>
      </c>
      <c r="G31" s="23">
        <f>G30/70</f>
        <v>0.38174603174603172</v>
      </c>
    </row>
    <row r="32" spans="1:15">
      <c r="A32" s="1"/>
      <c r="B32" s="21" t="s">
        <v>29</v>
      </c>
      <c r="C32" s="23">
        <f>C30/M14</f>
        <v>0.57051282051282048</v>
      </c>
      <c r="D32" s="23">
        <f>D30/M20</f>
        <v>0.74637681159420299</v>
      </c>
      <c r="E32" s="23">
        <f>E30/(M14+M20)</f>
        <v>0.68287037037037035</v>
      </c>
      <c r="F32" s="23">
        <f>F30/(M12+M13+M15+M16+M17+M18)</f>
        <v>0.65674603174603174</v>
      </c>
      <c r="G32" s="23">
        <f>G30/M27</f>
        <v>0.58091787439613529</v>
      </c>
    </row>
    <row r="33" spans="1:7">
      <c r="A33" s="1"/>
      <c r="B33" s="21" t="s">
        <v>30</v>
      </c>
      <c r="C33" s="23">
        <f>O24</f>
        <v>0.65</v>
      </c>
      <c r="D33" s="23">
        <f>O25</f>
        <v>0.92</v>
      </c>
      <c r="E33" s="23">
        <f>O26</f>
        <v>0.8</v>
      </c>
      <c r="F33" s="23">
        <f>O23</f>
        <v>0.93333333333333335</v>
      </c>
      <c r="G33" s="23">
        <f>O27</f>
        <v>0.65714285714285714</v>
      </c>
    </row>
    <row r="34" spans="1:7">
      <c r="A34" s="1"/>
      <c r="B34" s="1"/>
      <c r="C34" s="1"/>
      <c r="D34" s="1"/>
      <c r="E34" s="1"/>
      <c r="F34" s="1"/>
      <c r="G34" s="1"/>
    </row>
    <row r="35" spans="1:7">
      <c r="A35" s="24" t="s">
        <v>27</v>
      </c>
      <c r="B35" s="55" t="s">
        <v>31</v>
      </c>
      <c r="C35" s="55"/>
      <c r="D35" s="55"/>
      <c r="E35" s="55"/>
      <c r="F35" s="55"/>
      <c r="G35" s="55"/>
    </row>
    <row r="36" spans="1:7">
      <c r="A36" s="24" t="s">
        <v>28</v>
      </c>
      <c r="B36" s="55" t="s">
        <v>32</v>
      </c>
      <c r="C36" s="55"/>
      <c r="D36" s="55"/>
      <c r="E36" s="55"/>
      <c r="F36" s="55"/>
      <c r="G36" s="55"/>
    </row>
    <row r="37" spans="1:7">
      <c r="A37" s="24" t="s">
        <v>29</v>
      </c>
      <c r="B37" s="55" t="s">
        <v>33</v>
      </c>
      <c r="C37" s="55"/>
      <c r="D37" s="55"/>
      <c r="E37" s="55"/>
      <c r="F37" s="55"/>
      <c r="G37" s="55"/>
    </row>
    <row r="38" spans="1:7">
      <c r="A38" s="24" t="s">
        <v>30</v>
      </c>
      <c r="B38" s="55" t="s">
        <v>34</v>
      </c>
      <c r="C38" s="55"/>
      <c r="D38" s="55"/>
      <c r="E38" s="55"/>
      <c r="F38" s="55"/>
      <c r="G38" s="55"/>
    </row>
    <row r="39" spans="1:7">
      <c r="A39" s="1"/>
      <c r="B39" s="1"/>
      <c r="C39" s="1"/>
      <c r="D39" s="1"/>
      <c r="E39" s="1"/>
      <c r="F39" s="1"/>
      <c r="G39" s="1"/>
    </row>
    <row r="40" spans="1:7">
      <c r="A40" s="49"/>
      <c r="B40" s="50"/>
      <c r="C40" s="1"/>
      <c r="D40" s="1"/>
      <c r="E40" s="1"/>
      <c r="F40" s="1"/>
      <c r="G40" s="1"/>
    </row>
    <row r="41" spans="1:7">
      <c r="A41" s="50"/>
      <c r="B41" s="58"/>
      <c r="C41" s="58"/>
      <c r="D41" s="58"/>
      <c r="E41" s="58"/>
      <c r="F41" s="58"/>
      <c r="G41" s="58"/>
    </row>
    <row r="42" spans="1:7">
      <c r="A42" s="1"/>
      <c r="B42" s="58"/>
      <c r="C42" s="58"/>
      <c r="D42" s="58"/>
      <c r="E42" s="58"/>
      <c r="F42" s="58"/>
      <c r="G42" s="58"/>
    </row>
  </sheetData>
  <mergeCells count="5">
    <mergeCell ref="B35:G35"/>
    <mergeCell ref="B36:G36"/>
    <mergeCell ref="B37:G37"/>
    <mergeCell ref="B38:G38"/>
    <mergeCell ref="B41:G42"/>
  </mergeCells>
  <pageMargins left="0.7" right="0.7" top="0.75" bottom="0.75" header="0.3" footer="0.3"/>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workbookViewId="0">
      <selection activeCell="F18" sqref="F18"/>
    </sheetView>
  </sheetViews>
  <sheetFormatPr baseColWidth="10" defaultColWidth="8.83203125" defaultRowHeight="14" x14ac:dyDescent="0"/>
  <cols>
    <col min="7" max="7" width="8.6640625" customWidth="1"/>
    <col min="8" max="15" width="8.83203125" hidden="1" customWidth="1"/>
  </cols>
  <sheetData>
    <row r="1" spans="1:15">
      <c r="A1" s="1" t="s">
        <v>0</v>
      </c>
      <c r="B1" s="1"/>
      <c r="C1" s="1"/>
      <c r="D1" s="1"/>
      <c r="E1" s="1"/>
      <c r="F1" s="1"/>
      <c r="G1" s="1"/>
    </row>
    <row r="2" spans="1:15">
      <c r="A2" s="1" t="s">
        <v>1</v>
      </c>
      <c r="B2" s="1"/>
      <c r="C2" s="1"/>
      <c r="D2" s="1"/>
      <c r="E2" s="1"/>
      <c r="F2" s="1"/>
      <c r="G2" s="1"/>
    </row>
    <row r="3" spans="1:15">
      <c r="A3" s="1" t="s">
        <v>2</v>
      </c>
      <c r="B3" s="1"/>
      <c r="C3" s="1"/>
      <c r="D3" s="1"/>
      <c r="E3" s="1"/>
      <c r="F3" s="1"/>
      <c r="G3" s="1"/>
    </row>
    <row r="4" spans="1:15">
      <c r="A4" s="2" t="s">
        <v>17</v>
      </c>
      <c r="B4" s="1"/>
      <c r="C4" s="1"/>
      <c r="D4" s="1"/>
      <c r="E4" s="1"/>
      <c r="F4" s="1"/>
      <c r="G4" s="1"/>
    </row>
    <row r="5" spans="1:15">
      <c r="A5" s="1"/>
      <c r="B5" s="1"/>
      <c r="C5" s="1"/>
      <c r="D5" s="1"/>
      <c r="E5" s="1"/>
      <c r="F5" s="1"/>
      <c r="G5" s="1"/>
    </row>
    <row r="6" spans="1:15">
      <c r="A6" s="3" t="s">
        <v>18</v>
      </c>
      <c r="B6" s="15" t="s">
        <v>4</v>
      </c>
      <c r="C6" s="4">
        <v>401</v>
      </c>
      <c r="D6" s="1"/>
      <c r="E6" s="1"/>
      <c r="F6" s="1" t="s">
        <v>19</v>
      </c>
      <c r="G6" s="1" t="s">
        <v>20</v>
      </c>
    </row>
    <row r="7" spans="1:15">
      <c r="A7" s="3" t="s">
        <v>5</v>
      </c>
      <c r="B7" s="3"/>
      <c r="C7" s="4">
        <v>24</v>
      </c>
      <c r="D7" s="1"/>
      <c r="E7" s="1"/>
      <c r="F7" s="1"/>
      <c r="G7" s="1"/>
    </row>
    <row r="8" spans="1:15">
      <c r="A8" s="1"/>
      <c r="B8" s="1"/>
      <c r="C8" s="1"/>
      <c r="D8" s="1"/>
      <c r="E8" s="1"/>
      <c r="F8" s="1"/>
      <c r="G8" s="1"/>
    </row>
    <row r="9" spans="1:15">
      <c r="A9" s="7" t="s">
        <v>6</v>
      </c>
      <c r="B9" s="8" t="s">
        <v>7</v>
      </c>
      <c r="C9" s="8" t="s">
        <v>8</v>
      </c>
      <c r="D9" s="8" t="s">
        <v>9</v>
      </c>
      <c r="E9" s="8" t="s">
        <v>10</v>
      </c>
      <c r="F9" s="8" t="s">
        <v>11</v>
      </c>
      <c r="G9" s="8" t="s">
        <v>12</v>
      </c>
      <c r="H9" s="8" t="s">
        <v>7</v>
      </c>
      <c r="I9" s="8" t="s">
        <v>8</v>
      </c>
      <c r="J9" s="8" t="s">
        <v>9</v>
      </c>
      <c r="K9" s="8" t="s">
        <v>10</v>
      </c>
      <c r="L9" s="8" t="s">
        <v>11</v>
      </c>
      <c r="M9" s="8" t="s">
        <v>12</v>
      </c>
      <c r="N9" s="1"/>
      <c r="O9" s="1"/>
    </row>
    <row r="10" spans="1:15">
      <c r="A10" s="9">
        <v>800</v>
      </c>
      <c r="B10" s="6">
        <v>18</v>
      </c>
      <c r="C10" s="6">
        <v>3</v>
      </c>
      <c r="D10" s="6">
        <v>18</v>
      </c>
      <c r="E10" s="6">
        <v>3</v>
      </c>
      <c r="F10" s="6">
        <v>18</v>
      </c>
      <c r="G10" s="6">
        <f>SUM(B10:F10)</f>
        <v>60</v>
      </c>
      <c r="H10" s="6">
        <f t="shared" ref="H10:L13" si="0">IF(B10&gt;0, 1, 0)</f>
        <v>1</v>
      </c>
      <c r="I10" s="6">
        <f t="shared" si="0"/>
        <v>1</v>
      </c>
      <c r="J10" s="6">
        <f t="shared" si="0"/>
        <v>1</v>
      </c>
      <c r="K10" s="6">
        <f t="shared" si="0"/>
        <v>1</v>
      </c>
      <c r="L10" s="6">
        <f t="shared" si="0"/>
        <v>1</v>
      </c>
      <c r="M10" s="6">
        <f>SUM(H10:L10)</f>
        <v>5</v>
      </c>
      <c r="N10" s="1"/>
      <c r="O10" s="1"/>
    </row>
    <row r="11" spans="1:15">
      <c r="A11" s="9">
        <v>900</v>
      </c>
      <c r="B11" s="6">
        <v>0</v>
      </c>
      <c r="C11" s="6">
        <v>3</v>
      </c>
      <c r="D11" s="6">
        <v>0</v>
      </c>
      <c r="E11" s="6">
        <v>3</v>
      </c>
      <c r="F11" s="6">
        <v>0</v>
      </c>
      <c r="G11" s="6">
        <f>SUM(B11:F11)</f>
        <v>6</v>
      </c>
      <c r="H11" s="6">
        <f t="shared" si="0"/>
        <v>0</v>
      </c>
      <c r="I11" s="6">
        <f t="shared" si="0"/>
        <v>1</v>
      </c>
      <c r="J11" s="6">
        <f t="shared" si="0"/>
        <v>0</v>
      </c>
      <c r="K11" s="6">
        <f t="shared" si="0"/>
        <v>1</v>
      </c>
      <c r="L11" s="6">
        <f t="shared" si="0"/>
        <v>0</v>
      </c>
      <c r="M11" s="6">
        <f>SUM(H11:L11)</f>
        <v>2</v>
      </c>
      <c r="N11" s="1"/>
      <c r="O11" s="1"/>
    </row>
    <row r="12" spans="1:15">
      <c r="A12" s="9">
        <v>1000</v>
      </c>
      <c r="B12" s="6">
        <v>8</v>
      </c>
      <c r="C12" s="6">
        <v>20</v>
      </c>
      <c r="D12" s="6">
        <v>8</v>
      </c>
      <c r="E12" s="6">
        <v>20</v>
      </c>
      <c r="F12" s="6">
        <v>8</v>
      </c>
      <c r="G12" s="6">
        <f>SUM(B12:F12)</f>
        <v>64</v>
      </c>
      <c r="H12" s="6">
        <f t="shared" si="0"/>
        <v>1</v>
      </c>
      <c r="I12" s="6">
        <f t="shared" si="0"/>
        <v>1</v>
      </c>
      <c r="J12" s="6">
        <f t="shared" si="0"/>
        <v>1</v>
      </c>
      <c r="K12" s="6">
        <f t="shared" si="0"/>
        <v>1</v>
      </c>
      <c r="L12" s="6">
        <f t="shared" si="0"/>
        <v>1</v>
      </c>
      <c r="M12" s="6">
        <f>SUM(H12:L12)</f>
        <v>5</v>
      </c>
      <c r="N12" s="1"/>
      <c r="O12" s="1"/>
    </row>
    <row r="13" spans="1:15">
      <c r="A13" s="9">
        <v>1100</v>
      </c>
      <c r="B13" s="6">
        <v>8</v>
      </c>
      <c r="C13" s="6">
        <v>9</v>
      </c>
      <c r="D13" s="6">
        <v>8</v>
      </c>
      <c r="E13" s="6">
        <v>9</v>
      </c>
      <c r="F13" s="6">
        <v>8</v>
      </c>
      <c r="G13" s="6">
        <f>SUM(B13:F13)</f>
        <v>42</v>
      </c>
      <c r="H13" s="6">
        <f t="shared" si="0"/>
        <v>1</v>
      </c>
      <c r="I13" s="6">
        <f t="shared" si="0"/>
        <v>1</v>
      </c>
      <c r="J13" s="6">
        <f t="shared" si="0"/>
        <v>1</v>
      </c>
      <c r="K13" s="6">
        <f t="shared" si="0"/>
        <v>1</v>
      </c>
      <c r="L13" s="6">
        <f t="shared" si="0"/>
        <v>1</v>
      </c>
      <c r="M13" s="6">
        <f>SUM(H13:L13)</f>
        <v>5</v>
      </c>
      <c r="N13" s="1"/>
      <c r="O13" s="1"/>
    </row>
    <row r="14" spans="1:15">
      <c r="A14" s="11" t="s">
        <v>13</v>
      </c>
      <c r="B14" s="16">
        <f t="shared" ref="B14:M14" si="1">SUM(B10:B13)</f>
        <v>34</v>
      </c>
      <c r="C14" s="16">
        <f t="shared" si="1"/>
        <v>35</v>
      </c>
      <c r="D14" s="16">
        <f t="shared" si="1"/>
        <v>34</v>
      </c>
      <c r="E14" s="16">
        <f t="shared" si="1"/>
        <v>35</v>
      </c>
      <c r="F14" s="16">
        <f t="shared" si="1"/>
        <v>34</v>
      </c>
      <c r="G14" s="16">
        <f t="shared" si="1"/>
        <v>172</v>
      </c>
      <c r="H14" s="16">
        <f t="shared" si="1"/>
        <v>3</v>
      </c>
      <c r="I14" s="16">
        <f t="shared" si="1"/>
        <v>4</v>
      </c>
      <c r="J14" s="16">
        <f t="shared" si="1"/>
        <v>3</v>
      </c>
      <c r="K14" s="16">
        <f t="shared" si="1"/>
        <v>4</v>
      </c>
      <c r="L14" s="16">
        <f t="shared" si="1"/>
        <v>3</v>
      </c>
      <c r="M14" s="16">
        <f t="shared" si="1"/>
        <v>17</v>
      </c>
      <c r="N14" s="1"/>
      <c r="O14" s="1"/>
    </row>
    <row r="15" spans="1:15">
      <c r="A15" s="9">
        <v>1200</v>
      </c>
      <c r="B15" s="6">
        <v>12</v>
      </c>
      <c r="C15" s="6">
        <v>9</v>
      </c>
      <c r="D15" s="6">
        <v>12</v>
      </c>
      <c r="E15" s="6">
        <v>9</v>
      </c>
      <c r="F15" s="6">
        <v>12</v>
      </c>
      <c r="G15" s="6">
        <f>SUM(B15:F15)</f>
        <v>54</v>
      </c>
      <c r="H15" s="6">
        <f t="shared" ref="H15:L19" si="2">IF(B15&gt;0, 1, 0)</f>
        <v>1</v>
      </c>
      <c r="I15" s="6">
        <f t="shared" si="2"/>
        <v>1</v>
      </c>
      <c r="J15" s="6">
        <f t="shared" si="2"/>
        <v>1</v>
      </c>
      <c r="K15" s="6">
        <f t="shared" si="2"/>
        <v>1</v>
      </c>
      <c r="L15" s="6">
        <f t="shared" si="2"/>
        <v>1</v>
      </c>
      <c r="M15" s="6">
        <f>SUM(H15:L15)</f>
        <v>5</v>
      </c>
      <c r="N15" s="1"/>
      <c r="O15" s="1"/>
    </row>
    <row r="16" spans="1:15">
      <c r="A16" s="9">
        <v>1300</v>
      </c>
      <c r="B16" s="6">
        <v>22</v>
      </c>
      <c r="C16" s="6">
        <v>0</v>
      </c>
      <c r="D16" s="6">
        <v>22</v>
      </c>
      <c r="E16" s="6">
        <v>0</v>
      </c>
      <c r="F16" s="6">
        <v>22</v>
      </c>
      <c r="G16" s="6">
        <f>SUM(B16:F16)</f>
        <v>66</v>
      </c>
      <c r="H16" s="6">
        <f t="shared" si="2"/>
        <v>1</v>
      </c>
      <c r="I16" s="6">
        <f t="shared" si="2"/>
        <v>0</v>
      </c>
      <c r="J16" s="6">
        <f t="shared" si="2"/>
        <v>1</v>
      </c>
      <c r="K16" s="6">
        <f t="shared" si="2"/>
        <v>0</v>
      </c>
      <c r="L16" s="6">
        <f t="shared" si="2"/>
        <v>1</v>
      </c>
      <c r="M16" s="6">
        <f>SUM(H16:L16)</f>
        <v>3</v>
      </c>
      <c r="N16" s="1"/>
      <c r="O16" s="1"/>
    </row>
    <row r="17" spans="1:15">
      <c r="A17" s="9">
        <v>1400</v>
      </c>
      <c r="B17" s="6">
        <v>14</v>
      </c>
      <c r="C17" s="6">
        <v>17</v>
      </c>
      <c r="D17" s="6">
        <v>14</v>
      </c>
      <c r="E17" s="6">
        <v>17</v>
      </c>
      <c r="F17" s="6">
        <v>14</v>
      </c>
      <c r="G17" s="6">
        <f>SUM(B17:F17)</f>
        <v>76</v>
      </c>
      <c r="H17" s="6">
        <f t="shared" si="2"/>
        <v>1</v>
      </c>
      <c r="I17" s="6">
        <f t="shared" si="2"/>
        <v>1</v>
      </c>
      <c r="J17" s="6">
        <f t="shared" si="2"/>
        <v>1</v>
      </c>
      <c r="K17" s="6">
        <f t="shared" si="2"/>
        <v>1</v>
      </c>
      <c r="L17" s="6">
        <f t="shared" si="2"/>
        <v>1</v>
      </c>
      <c r="M17" s="6">
        <f>SUM(H17:L17)</f>
        <v>5</v>
      </c>
      <c r="N17" s="1"/>
      <c r="O17" s="1"/>
    </row>
    <row r="18" spans="1:15">
      <c r="A18" s="9">
        <v>1500</v>
      </c>
      <c r="B18" s="6">
        <v>15</v>
      </c>
      <c r="C18" s="60">
        <v>17</v>
      </c>
      <c r="D18" s="60">
        <v>15</v>
      </c>
      <c r="E18" s="60">
        <v>17</v>
      </c>
      <c r="F18" s="6">
        <v>15</v>
      </c>
      <c r="G18" s="6">
        <f>SUM(B18:F18)</f>
        <v>79</v>
      </c>
      <c r="H18" s="6">
        <f t="shared" si="2"/>
        <v>1</v>
      </c>
      <c r="I18" s="6">
        <f t="shared" si="2"/>
        <v>1</v>
      </c>
      <c r="J18" s="6">
        <f t="shared" si="2"/>
        <v>1</v>
      </c>
      <c r="K18" s="6">
        <f t="shared" si="2"/>
        <v>1</v>
      </c>
      <c r="L18" s="6">
        <f t="shared" si="2"/>
        <v>1</v>
      </c>
      <c r="M18" s="6">
        <f>SUM(H18:L18)</f>
        <v>5</v>
      </c>
      <c r="N18" s="1"/>
      <c r="O18" s="1"/>
    </row>
    <row r="19" spans="1:15">
      <c r="A19" s="9">
        <v>1600</v>
      </c>
      <c r="B19" s="6">
        <v>15</v>
      </c>
      <c r="C19" s="60">
        <v>8</v>
      </c>
      <c r="D19" s="60">
        <v>15</v>
      </c>
      <c r="E19" s="60">
        <v>8</v>
      </c>
      <c r="F19" s="6">
        <v>15</v>
      </c>
      <c r="G19" s="6">
        <f>SUM(B19:F19)</f>
        <v>61</v>
      </c>
      <c r="H19" s="6">
        <f t="shared" si="2"/>
        <v>1</v>
      </c>
      <c r="I19" s="6">
        <f t="shared" si="2"/>
        <v>1</v>
      </c>
      <c r="J19" s="6">
        <f t="shared" si="2"/>
        <v>1</v>
      </c>
      <c r="K19" s="6">
        <f t="shared" si="2"/>
        <v>1</v>
      </c>
      <c r="L19" s="6">
        <f t="shared" si="2"/>
        <v>1</v>
      </c>
      <c r="M19" s="6">
        <f>SUM(H19:L19)</f>
        <v>5</v>
      </c>
      <c r="N19" s="1"/>
      <c r="O19" s="1"/>
    </row>
    <row r="20" spans="1:15">
      <c r="A20" s="11" t="s">
        <v>14</v>
      </c>
      <c r="B20" s="16">
        <f t="shared" ref="B20:M20" si="3">SUM(B15:B19)</f>
        <v>78</v>
      </c>
      <c r="C20" s="16">
        <f t="shared" si="3"/>
        <v>51</v>
      </c>
      <c r="D20" s="16">
        <f t="shared" si="3"/>
        <v>78</v>
      </c>
      <c r="E20" s="16">
        <f t="shared" si="3"/>
        <v>51</v>
      </c>
      <c r="F20" s="16">
        <f t="shared" si="3"/>
        <v>78</v>
      </c>
      <c r="G20" s="16">
        <f t="shared" si="3"/>
        <v>336</v>
      </c>
      <c r="H20" s="16">
        <f t="shared" si="3"/>
        <v>5</v>
      </c>
      <c r="I20" s="16">
        <f t="shared" si="3"/>
        <v>4</v>
      </c>
      <c r="J20" s="16">
        <f t="shared" si="3"/>
        <v>5</v>
      </c>
      <c r="K20" s="16">
        <f t="shared" si="3"/>
        <v>4</v>
      </c>
      <c r="L20" s="16">
        <f t="shared" si="3"/>
        <v>5</v>
      </c>
      <c r="M20" s="16">
        <f t="shared" si="3"/>
        <v>23</v>
      </c>
      <c r="N20" s="1"/>
      <c r="O20" s="1"/>
    </row>
    <row r="21" spans="1:15">
      <c r="A21" s="9">
        <v>1700</v>
      </c>
      <c r="B21" s="6">
        <v>13</v>
      </c>
      <c r="C21" s="6">
        <v>0</v>
      </c>
      <c r="D21" s="6">
        <v>0</v>
      </c>
      <c r="E21" s="6">
        <v>0</v>
      </c>
      <c r="F21" s="6">
        <v>0</v>
      </c>
      <c r="G21" s="6">
        <f>SUM(B21:F21)</f>
        <v>13</v>
      </c>
      <c r="H21" s="6">
        <f t="shared" ref="H21:L25" si="4">IF(B21&gt;0, 1, 0)</f>
        <v>1</v>
      </c>
      <c r="I21" s="6">
        <f t="shared" si="4"/>
        <v>0</v>
      </c>
      <c r="J21" s="6">
        <f t="shared" si="4"/>
        <v>0</v>
      </c>
      <c r="K21" s="6">
        <f t="shared" si="4"/>
        <v>0</v>
      </c>
      <c r="L21" s="6">
        <f t="shared" si="4"/>
        <v>0</v>
      </c>
      <c r="M21" s="6">
        <f>SUM(H21:L21)</f>
        <v>1</v>
      </c>
      <c r="N21" s="1"/>
      <c r="O21" s="1"/>
    </row>
    <row r="22" spans="1:15">
      <c r="A22" s="9">
        <v>1800</v>
      </c>
      <c r="B22" s="6">
        <v>13</v>
      </c>
      <c r="C22" s="6">
        <v>12</v>
      </c>
      <c r="D22" s="6">
        <v>24</v>
      </c>
      <c r="E22" s="6">
        <v>18</v>
      </c>
      <c r="F22" s="6">
        <v>0</v>
      </c>
      <c r="G22" s="6">
        <f>SUM(B22:F22)</f>
        <v>67</v>
      </c>
      <c r="H22" s="6">
        <f t="shared" si="4"/>
        <v>1</v>
      </c>
      <c r="I22" s="6">
        <f t="shared" si="4"/>
        <v>1</v>
      </c>
      <c r="J22" s="6">
        <f t="shared" si="4"/>
        <v>1</v>
      </c>
      <c r="K22" s="6">
        <f t="shared" si="4"/>
        <v>1</v>
      </c>
      <c r="L22" s="6">
        <f t="shared" si="4"/>
        <v>0</v>
      </c>
      <c r="M22" s="6">
        <f>SUM(H22:L22)</f>
        <v>4</v>
      </c>
      <c r="N22" s="1"/>
      <c r="O22" s="1"/>
    </row>
    <row r="23" spans="1:15">
      <c r="A23" s="9">
        <v>1900</v>
      </c>
      <c r="B23" s="6">
        <v>13</v>
      </c>
      <c r="C23" s="6">
        <v>12</v>
      </c>
      <c r="D23" s="6">
        <v>24</v>
      </c>
      <c r="E23" s="6">
        <v>18</v>
      </c>
      <c r="F23" s="6">
        <v>0</v>
      </c>
      <c r="G23" s="6">
        <f>SUM(B23:F23)</f>
        <v>67</v>
      </c>
      <c r="H23" s="6">
        <f t="shared" si="4"/>
        <v>1</v>
      </c>
      <c r="I23" s="6">
        <f t="shared" si="4"/>
        <v>1</v>
      </c>
      <c r="J23" s="6">
        <f t="shared" si="4"/>
        <v>1</v>
      </c>
      <c r="K23" s="6">
        <f t="shared" si="4"/>
        <v>1</v>
      </c>
      <c r="L23" s="6">
        <f t="shared" si="4"/>
        <v>0</v>
      </c>
      <c r="M23" s="6">
        <f>SUM(H23:L23)</f>
        <v>4</v>
      </c>
      <c r="N23" s="51" t="s">
        <v>36</v>
      </c>
      <c r="O23" s="52">
        <f>(M12+M13+M15+M16+M17+M18)/30</f>
        <v>0.93333333333333335</v>
      </c>
    </row>
    <row r="24" spans="1:15">
      <c r="A24" s="9">
        <v>2000</v>
      </c>
      <c r="B24" s="6">
        <v>13</v>
      </c>
      <c r="C24" s="6">
        <v>12</v>
      </c>
      <c r="D24" s="6">
        <v>24</v>
      </c>
      <c r="E24" s="6">
        <v>18</v>
      </c>
      <c r="F24" s="6">
        <v>0</v>
      </c>
      <c r="G24" s="6">
        <f>SUM(B24:F24)</f>
        <v>67</v>
      </c>
      <c r="H24" s="6">
        <f t="shared" si="4"/>
        <v>1</v>
      </c>
      <c r="I24" s="6">
        <f t="shared" si="4"/>
        <v>1</v>
      </c>
      <c r="J24" s="6">
        <f t="shared" si="4"/>
        <v>1</v>
      </c>
      <c r="K24" s="6">
        <f t="shared" si="4"/>
        <v>1</v>
      </c>
      <c r="L24" s="6">
        <f t="shared" si="4"/>
        <v>0</v>
      </c>
      <c r="M24" s="6">
        <f>SUM(H24:L24)</f>
        <v>4</v>
      </c>
      <c r="N24" s="9" t="s">
        <v>37</v>
      </c>
      <c r="O24" s="53">
        <f>M14/20</f>
        <v>0.85</v>
      </c>
    </row>
    <row r="25" spans="1:15">
      <c r="A25" s="9">
        <v>2100</v>
      </c>
      <c r="B25" s="6">
        <v>0</v>
      </c>
      <c r="C25" s="6">
        <v>0</v>
      </c>
      <c r="D25" s="6">
        <v>0</v>
      </c>
      <c r="E25" s="6">
        <v>0</v>
      </c>
      <c r="F25" s="6">
        <v>0</v>
      </c>
      <c r="G25" s="6">
        <f>SUM(B25:F25)</f>
        <v>0</v>
      </c>
      <c r="H25" s="6">
        <f t="shared" si="4"/>
        <v>0</v>
      </c>
      <c r="I25" s="6">
        <f t="shared" si="4"/>
        <v>0</v>
      </c>
      <c r="J25" s="6">
        <f t="shared" si="4"/>
        <v>0</v>
      </c>
      <c r="K25" s="6">
        <f t="shared" si="4"/>
        <v>0</v>
      </c>
      <c r="L25" s="6">
        <f t="shared" si="4"/>
        <v>0</v>
      </c>
      <c r="M25" s="6">
        <f>SUM(H25:L25)</f>
        <v>0</v>
      </c>
      <c r="N25" s="9" t="s">
        <v>38</v>
      </c>
      <c r="O25" s="53">
        <f>M20/25</f>
        <v>0.92</v>
      </c>
    </row>
    <row r="26" spans="1:15">
      <c r="A26" s="11" t="s">
        <v>15</v>
      </c>
      <c r="B26" s="16">
        <f t="shared" ref="B26:M26" si="5">SUM(B21:B25)</f>
        <v>52</v>
      </c>
      <c r="C26" s="16">
        <f t="shared" si="5"/>
        <v>36</v>
      </c>
      <c r="D26" s="16">
        <f t="shared" si="5"/>
        <v>72</v>
      </c>
      <c r="E26" s="16">
        <f t="shared" si="5"/>
        <v>54</v>
      </c>
      <c r="F26" s="16">
        <f t="shared" si="5"/>
        <v>0</v>
      </c>
      <c r="G26" s="16">
        <f t="shared" si="5"/>
        <v>214</v>
      </c>
      <c r="H26" s="16">
        <f t="shared" si="5"/>
        <v>4</v>
      </c>
      <c r="I26" s="16">
        <f t="shared" si="5"/>
        <v>3</v>
      </c>
      <c r="J26" s="16">
        <f t="shared" si="5"/>
        <v>3</v>
      </c>
      <c r="K26" s="16">
        <f t="shared" si="5"/>
        <v>3</v>
      </c>
      <c r="L26" s="16">
        <f t="shared" si="5"/>
        <v>0</v>
      </c>
      <c r="M26" s="16">
        <f t="shared" si="5"/>
        <v>13</v>
      </c>
      <c r="N26" s="9" t="s">
        <v>39</v>
      </c>
      <c r="O26" s="53">
        <f>(M14+M20)/45</f>
        <v>0.88888888888888884</v>
      </c>
    </row>
    <row r="27" spans="1:15" ht="15" thickBot="1">
      <c r="A27" s="13" t="s">
        <v>16</v>
      </c>
      <c r="B27" s="17">
        <f t="shared" ref="B27:M27" si="6">B14+B20+B26</f>
        <v>164</v>
      </c>
      <c r="C27" s="17">
        <f t="shared" si="6"/>
        <v>122</v>
      </c>
      <c r="D27" s="17">
        <f t="shared" si="6"/>
        <v>184</v>
      </c>
      <c r="E27" s="17">
        <f t="shared" si="6"/>
        <v>140</v>
      </c>
      <c r="F27" s="17">
        <f t="shared" si="6"/>
        <v>112</v>
      </c>
      <c r="G27" s="17">
        <f t="shared" si="6"/>
        <v>722</v>
      </c>
      <c r="H27" s="17">
        <f t="shared" si="6"/>
        <v>12</v>
      </c>
      <c r="I27" s="17">
        <f t="shared" si="6"/>
        <v>11</v>
      </c>
      <c r="J27" s="17">
        <f t="shared" si="6"/>
        <v>11</v>
      </c>
      <c r="K27" s="17">
        <f t="shared" si="6"/>
        <v>11</v>
      </c>
      <c r="L27" s="17">
        <f t="shared" si="6"/>
        <v>8</v>
      </c>
      <c r="M27" s="17">
        <f t="shared" si="6"/>
        <v>53</v>
      </c>
      <c r="N27" s="9" t="s">
        <v>40</v>
      </c>
      <c r="O27" s="53">
        <f>M27/70</f>
        <v>0.75714285714285712</v>
      </c>
    </row>
    <row r="28" spans="1:15" ht="15" thickTop="1">
      <c r="A28" s="1"/>
      <c r="B28" s="1"/>
      <c r="C28" s="1"/>
      <c r="D28" s="1"/>
      <c r="E28" s="1"/>
      <c r="F28" s="1"/>
      <c r="G28" s="1"/>
    </row>
    <row r="29" spans="1:15" ht="37">
      <c r="A29" s="1"/>
      <c r="B29" s="18" t="s">
        <v>21</v>
      </c>
      <c r="C29" s="19" t="s">
        <v>22</v>
      </c>
      <c r="D29" s="19" t="s">
        <v>23</v>
      </c>
      <c r="E29" s="20" t="s">
        <v>24</v>
      </c>
      <c r="F29" s="20" t="s">
        <v>25</v>
      </c>
      <c r="G29" s="20" t="s">
        <v>26</v>
      </c>
    </row>
    <row r="30" spans="1:15">
      <c r="A30" s="1"/>
      <c r="B30" s="21" t="s">
        <v>27</v>
      </c>
      <c r="C30" s="22">
        <f>G14/C7</f>
        <v>7.166666666666667</v>
      </c>
      <c r="D30" s="22">
        <f>G20/C7</f>
        <v>14</v>
      </c>
      <c r="E30" s="22">
        <f>(G20+G14)/C7</f>
        <v>21.166666666666668</v>
      </c>
      <c r="F30" s="22">
        <f>(G12+G13+G15+G16+G17+G18)/C7</f>
        <v>15.875</v>
      </c>
      <c r="G30" s="22">
        <f>G27/C7</f>
        <v>30.083333333333332</v>
      </c>
    </row>
    <row r="31" spans="1:15">
      <c r="A31" s="1"/>
      <c r="B31" s="21" t="s">
        <v>28</v>
      </c>
      <c r="C31" s="23">
        <f>C30/20</f>
        <v>0.35833333333333334</v>
      </c>
      <c r="D31" s="23">
        <f>D30/25</f>
        <v>0.56000000000000005</v>
      </c>
      <c r="E31" s="23">
        <f>E30/45</f>
        <v>0.47037037037037038</v>
      </c>
      <c r="F31" s="23">
        <f>F30/30</f>
        <v>0.52916666666666667</v>
      </c>
      <c r="G31" s="23">
        <f>G30/70</f>
        <v>0.42976190476190473</v>
      </c>
    </row>
    <row r="32" spans="1:15">
      <c r="A32" s="1"/>
      <c r="B32" s="21" t="s">
        <v>29</v>
      </c>
      <c r="C32" s="23">
        <f>C30/M14</f>
        <v>0.42156862745098039</v>
      </c>
      <c r="D32" s="23">
        <f>D30/M20</f>
        <v>0.60869565217391308</v>
      </c>
      <c r="E32" s="23">
        <f>E30/(M14+M20)</f>
        <v>0.52916666666666667</v>
      </c>
      <c r="F32" s="23">
        <f>F30/(M12+M13+M15+M16+M17+M18)</f>
        <v>0.5669642857142857</v>
      </c>
      <c r="G32" s="23">
        <f>G30/M27</f>
        <v>0.56761006289308169</v>
      </c>
    </row>
    <row r="33" spans="1:7">
      <c r="A33" s="1"/>
      <c r="B33" s="21" t="s">
        <v>30</v>
      </c>
      <c r="C33" s="23">
        <f>O24</f>
        <v>0.85</v>
      </c>
      <c r="D33" s="23">
        <f>O25</f>
        <v>0.92</v>
      </c>
      <c r="E33" s="23">
        <f>O26</f>
        <v>0.88888888888888884</v>
      </c>
      <c r="F33" s="23">
        <f>O23</f>
        <v>0.93333333333333335</v>
      </c>
      <c r="G33" s="23">
        <f>O27</f>
        <v>0.75714285714285712</v>
      </c>
    </row>
    <row r="34" spans="1:7">
      <c r="A34" s="1"/>
      <c r="B34" s="1"/>
      <c r="C34" s="1"/>
      <c r="D34" s="1"/>
      <c r="E34" s="1"/>
      <c r="F34" s="1"/>
      <c r="G34" s="1"/>
    </row>
    <row r="35" spans="1:7">
      <c r="A35" s="24" t="s">
        <v>27</v>
      </c>
      <c r="B35" s="55" t="s">
        <v>31</v>
      </c>
      <c r="C35" s="55"/>
      <c r="D35" s="55"/>
      <c r="E35" s="55"/>
      <c r="F35" s="55"/>
      <c r="G35" s="55"/>
    </row>
    <row r="36" spans="1:7">
      <c r="A36" s="24" t="s">
        <v>28</v>
      </c>
      <c r="B36" s="55" t="s">
        <v>32</v>
      </c>
      <c r="C36" s="55"/>
      <c r="D36" s="55"/>
      <c r="E36" s="55"/>
      <c r="F36" s="55"/>
      <c r="G36" s="55"/>
    </row>
    <row r="37" spans="1:7">
      <c r="A37" s="24" t="s">
        <v>29</v>
      </c>
      <c r="B37" s="55" t="s">
        <v>33</v>
      </c>
      <c r="C37" s="55"/>
      <c r="D37" s="55"/>
      <c r="E37" s="55"/>
      <c r="F37" s="55"/>
      <c r="G37" s="55"/>
    </row>
    <row r="38" spans="1:7">
      <c r="A38" s="24" t="s">
        <v>30</v>
      </c>
      <c r="B38" s="55" t="s">
        <v>34</v>
      </c>
      <c r="C38" s="55"/>
      <c r="D38" s="55"/>
      <c r="E38" s="55"/>
      <c r="F38" s="55"/>
      <c r="G38" s="55"/>
    </row>
    <row r="39" spans="1:7">
      <c r="A39" s="1"/>
      <c r="B39" s="1"/>
      <c r="C39" s="1"/>
      <c r="D39" s="1"/>
      <c r="E39" s="1"/>
      <c r="F39" s="1"/>
      <c r="G39" s="1"/>
    </row>
    <row r="40" spans="1:7">
      <c r="A40" s="49"/>
      <c r="B40" s="50"/>
      <c r="C40" s="1"/>
      <c r="D40" s="1"/>
      <c r="E40" s="1"/>
      <c r="F40" s="1"/>
      <c r="G40" s="1"/>
    </row>
    <row r="41" spans="1:7">
      <c r="A41" s="50"/>
      <c r="B41" s="58"/>
      <c r="C41" s="58"/>
      <c r="D41" s="58"/>
      <c r="E41" s="58"/>
      <c r="F41" s="58"/>
      <c r="G41" s="58"/>
    </row>
    <row r="42" spans="1:7">
      <c r="A42" s="1"/>
      <c r="B42" s="58"/>
      <c r="C42" s="58"/>
      <c r="D42" s="58"/>
      <c r="E42" s="58"/>
      <c r="F42" s="58"/>
      <c r="G42" s="58"/>
    </row>
  </sheetData>
  <mergeCells count="5">
    <mergeCell ref="B35:G35"/>
    <mergeCell ref="B36:G36"/>
    <mergeCell ref="B37:G37"/>
    <mergeCell ref="B38:G38"/>
    <mergeCell ref="B41:G42"/>
  </mergeCells>
  <pageMargins left="0.7" right="0.7" top="0.75" bottom="0.75" header="0.3" footer="0.3"/>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workbookViewId="0">
      <selection activeCell="G27" sqref="G27"/>
    </sheetView>
  </sheetViews>
  <sheetFormatPr baseColWidth="10" defaultColWidth="8.83203125" defaultRowHeight="14" x14ac:dyDescent="0"/>
  <sheetData>
    <row r="1" spans="1:15">
      <c r="A1" s="1" t="s">
        <v>0</v>
      </c>
      <c r="B1" s="1"/>
      <c r="C1" s="1"/>
      <c r="D1" s="1"/>
      <c r="E1" s="1"/>
      <c r="F1" s="1"/>
      <c r="G1" s="1"/>
    </row>
    <row r="2" spans="1:15">
      <c r="A2" s="1" t="s">
        <v>1</v>
      </c>
      <c r="B2" s="1"/>
      <c r="C2" s="1"/>
      <c r="D2" s="1"/>
      <c r="E2" s="1"/>
      <c r="F2" s="1"/>
      <c r="G2" s="1"/>
    </row>
    <row r="3" spans="1:15">
      <c r="A3" s="1" t="s">
        <v>2</v>
      </c>
      <c r="B3" s="1"/>
      <c r="C3" s="1"/>
      <c r="D3" s="1"/>
      <c r="E3" s="1"/>
      <c r="F3" s="1"/>
      <c r="G3" s="1"/>
    </row>
    <row r="4" spans="1:15">
      <c r="A4" s="28" t="str">
        <f>GRUE202!A4</f>
        <v>Fall Term 2011</v>
      </c>
      <c r="B4" s="1"/>
      <c r="C4" s="1"/>
      <c r="D4" s="1"/>
      <c r="E4" s="1"/>
      <c r="F4" s="1"/>
      <c r="G4" s="1"/>
    </row>
    <row r="5" spans="1:15">
      <c r="A5" s="1"/>
      <c r="B5" s="1"/>
      <c r="C5" s="1"/>
      <c r="D5" s="1"/>
      <c r="E5" s="1"/>
      <c r="F5" s="1"/>
      <c r="G5" s="1"/>
    </row>
    <row r="6" spans="1:15">
      <c r="A6" s="3" t="s">
        <v>18</v>
      </c>
      <c r="B6" s="15" t="s">
        <v>4</v>
      </c>
      <c r="C6" s="4">
        <v>402</v>
      </c>
      <c r="D6" s="1"/>
      <c r="E6" s="1"/>
      <c r="F6" s="1" t="s">
        <v>19</v>
      </c>
      <c r="G6" s="1" t="s">
        <v>20</v>
      </c>
    </row>
    <row r="7" spans="1:15">
      <c r="A7" s="3" t="s">
        <v>5</v>
      </c>
      <c r="B7" s="3"/>
      <c r="C7" s="4">
        <v>30</v>
      </c>
      <c r="D7" s="1"/>
      <c r="E7" s="1"/>
      <c r="F7" s="1"/>
      <c r="G7" s="1"/>
    </row>
    <row r="8" spans="1:15">
      <c r="A8" s="1"/>
      <c r="B8" s="1"/>
      <c r="C8" s="1"/>
      <c r="D8" s="1"/>
      <c r="E8" s="1"/>
      <c r="F8" s="1"/>
      <c r="G8" s="1"/>
    </row>
    <row r="9" spans="1:15">
      <c r="A9" s="7" t="s">
        <v>6</v>
      </c>
      <c r="B9" s="8" t="s">
        <v>7</v>
      </c>
      <c r="C9" s="8" t="s">
        <v>8</v>
      </c>
      <c r="D9" s="8" t="s">
        <v>9</v>
      </c>
      <c r="E9" s="8" t="s">
        <v>10</v>
      </c>
      <c r="F9" s="8" t="s">
        <v>11</v>
      </c>
      <c r="G9" s="8" t="s">
        <v>12</v>
      </c>
      <c r="H9" s="8" t="s">
        <v>7</v>
      </c>
      <c r="I9" s="8" t="s">
        <v>8</v>
      </c>
      <c r="J9" s="8" t="s">
        <v>9</v>
      </c>
      <c r="K9" s="8" t="s">
        <v>10</v>
      </c>
      <c r="L9" s="8" t="s">
        <v>11</v>
      </c>
      <c r="M9" s="8" t="s">
        <v>12</v>
      </c>
      <c r="N9" s="1"/>
      <c r="O9" s="1"/>
    </row>
    <row r="10" spans="1:15">
      <c r="A10" s="9">
        <v>800</v>
      </c>
      <c r="B10" s="6">
        <v>24</v>
      </c>
      <c r="C10" s="6">
        <v>20</v>
      </c>
      <c r="D10" s="6">
        <v>24</v>
      </c>
      <c r="E10" s="6">
        <v>20</v>
      </c>
      <c r="F10" s="6">
        <v>24</v>
      </c>
      <c r="G10" s="6">
        <f>SUM(B10:F10)</f>
        <v>112</v>
      </c>
      <c r="H10" s="6">
        <f t="shared" ref="H10:L13" si="0">IF(B10&gt;0, 1, 0)</f>
        <v>1</v>
      </c>
      <c r="I10" s="6">
        <f t="shared" si="0"/>
        <v>1</v>
      </c>
      <c r="J10" s="6">
        <f t="shared" si="0"/>
        <v>1</v>
      </c>
      <c r="K10" s="6">
        <f t="shared" si="0"/>
        <v>1</v>
      </c>
      <c r="L10" s="6">
        <f t="shared" si="0"/>
        <v>1</v>
      </c>
      <c r="M10" s="6">
        <f>SUM(H10:L10)</f>
        <v>5</v>
      </c>
      <c r="N10" s="1"/>
      <c r="O10" s="1"/>
    </row>
    <row r="11" spans="1:15">
      <c r="A11" s="9">
        <v>900</v>
      </c>
      <c r="B11" s="6">
        <v>24</v>
      </c>
      <c r="C11" s="6">
        <v>20</v>
      </c>
      <c r="D11" s="6">
        <v>24</v>
      </c>
      <c r="E11" s="6">
        <v>20</v>
      </c>
      <c r="F11" s="6">
        <v>24</v>
      </c>
      <c r="G11" s="6">
        <f>SUM(B11:F11)</f>
        <v>112</v>
      </c>
      <c r="H11" s="6">
        <f t="shared" si="0"/>
        <v>1</v>
      </c>
      <c r="I11" s="6">
        <f t="shared" si="0"/>
        <v>1</v>
      </c>
      <c r="J11" s="6">
        <f t="shared" si="0"/>
        <v>1</v>
      </c>
      <c r="K11" s="6">
        <f t="shared" si="0"/>
        <v>1</v>
      </c>
      <c r="L11" s="6">
        <f t="shared" si="0"/>
        <v>1</v>
      </c>
      <c r="M11" s="6">
        <f>SUM(H11:L11)</f>
        <v>5</v>
      </c>
      <c r="N11" s="1"/>
      <c r="O11" s="1"/>
    </row>
    <row r="12" spans="1:15">
      <c r="A12" s="9">
        <v>1000</v>
      </c>
      <c r="B12" s="6">
        <v>26</v>
      </c>
      <c r="C12" s="6">
        <v>23</v>
      </c>
      <c r="D12" s="6">
        <v>26</v>
      </c>
      <c r="E12" s="6">
        <v>23</v>
      </c>
      <c r="F12" s="6">
        <v>26</v>
      </c>
      <c r="G12" s="6">
        <f>SUM(B12:F12)</f>
        <v>124</v>
      </c>
      <c r="H12" s="6">
        <f t="shared" si="0"/>
        <v>1</v>
      </c>
      <c r="I12" s="6">
        <f t="shared" si="0"/>
        <v>1</v>
      </c>
      <c r="J12" s="6">
        <f t="shared" si="0"/>
        <v>1</v>
      </c>
      <c r="K12" s="6">
        <f t="shared" si="0"/>
        <v>1</v>
      </c>
      <c r="L12" s="6">
        <f t="shared" si="0"/>
        <v>1</v>
      </c>
      <c r="M12" s="6">
        <f>SUM(H12:L12)</f>
        <v>5</v>
      </c>
      <c r="N12" s="1"/>
      <c r="O12" s="1"/>
    </row>
    <row r="13" spans="1:15">
      <c r="A13" s="9">
        <v>1100</v>
      </c>
      <c r="B13" s="6">
        <v>26</v>
      </c>
      <c r="C13" s="6">
        <v>23</v>
      </c>
      <c r="D13" s="6">
        <v>26</v>
      </c>
      <c r="E13" s="6">
        <v>23</v>
      </c>
      <c r="F13" s="6">
        <v>26</v>
      </c>
      <c r="G13" s="6">
        <f>SUM(B13:F13)</f>
        <v>124</v>
      </c>
      <c r="H13" s="6">
        <f t="shared" si="0"/>
        <v>1</v>
      </c>
      <c r="I13" s="6">
        <f t="shared" si="0"/>
        <v>1</v>
      </c>
      <c r="J13" s="6">
        <f t="shared" si="0"/>
        <v>1</v>
      </c>
      <c r="K13" s="6">
        <f t="shared" si="0"/>
        <v>1</v>
      </c>
      <c r="L13" s="6">
        <f t="shared" si="0"/>
        <v>1</v>
      </c>
      <c r="M13" s="6">
        <f>SUM(H13:L13)</f>
        <v>5</v>
      </c>
      <c r="N13" s="1"/>
      <c r="O13" s="1"/>
    </row>
    <row r="14" spans="1:15">
      <c r="A14" s="11" t="s">
        <v>13</v>
      </c>
      <c r="B14" s="16">
        <f t="shared" ref="B14:M14" si="1">SUM(B10:B13)</f>
        <v>100</v>
      </c>
      <c r="C14" s="16">
        <f t="shared" si="1"/>
        <v>86</v>
      </c>
      <c r="D14" s="16">
        <f t="shared" si="1"/>
        <v>100</v>
      </c>
      <c r="E14" s="16">
        <f t="shared" si="1"/>
        <v>86</v>
      </c>
      <c r="F14" s="16">
        <f t="shared" si="1"/>
        <v>100</v>
      </c>
      <c r="G14" s="16">
        <f t="shared" si="1"/>
        <v>472</v>
      </c>
      <c r="H14" s="16">
        <f t="shared" si="1"/>
        <v>4</v>
      </c>
      <c r="I14" s="16">
        <f t="shared" si="1"/>
        <v>4</v>
      </c>
      <c r="J14" s="16">
        <f t="shared" si="1"/>
        <v>4</v>
      </c>
      <c r="K14" s="16">
        <f t="shared" si="1"/>
        <v>4</v>
      </c>
      <c r="L14" s="16">
        <f t="shared" si="1"/>
        <v>4</v>
      </c>
      <c r="M14" s="16">
        <f t="shared" si="1"/>
        <v>20</v>
      </c>
      <c r="N14" s="1"/>
      <c r="O14" s="1"/>
    </row>
    <row r="15" spans="1:15">
      <c r="A15" s="9">
        <v>1200</v>
      </c>
      <c r="B15" s="6">
        <v>24</v>
      </c>
      <c r="C15" s="6">
        <v>23</v>
      </c>
      <c r="D15" s="6">
        <v>24</v>
      </c>
      <c r="E15" s="6">
        <v>23</v>
      </c>
      <c r="F15" s="6">
        <v>24</v>
      </c>
      <c r="G15" s="6">
        <f>SUM(B15:F15)</f>
        <v>118</v>
      </c>
      <c r="H15" s="6">
        <f t="shared" ref="H15:L19" si="2">IF(B15&gt;0, 1, 0)</f>
        <v>1</v>
      </c>
      <c r="I15" s="6">
        <f t="shared" si="2"/>
        <v>1</v>
      </c>
      <c r="J15" s="6">
        <f t="shared" si="2"/>
        <v>1</v>
      </c>
      <c r="K15" s="6">
        <f t="shared" si="2"/>
        <v>1</v>
      </c>
      <c r="L15" s="6">
        <f t="shared" si="2"/>
        <v>1</v>
      </c>
      <c r="M15" s="6">
        <f>SUM(H15:L15)</f>
        <v>5</v>
      </c>
      <c r="N15" s="1"/>
      <c r="O15" s="1"/>
    </row>
    <row r="16" spans="1:15">
      <c r="A16" s="9">
        <v>1300</v>
      </c>
      <c r="B16" s="6">
        <v>21</v>
      </c>
      <c r="C16" s="6">
        <v>10</v>
      </c>
      <c r="D16" s="6">
        <v>21</v>
      </c>
      <c r="E16" s="6">
        <v>0</v>
      </c>
      <c r="F16" s="6">
        <v>21</v>
      </c>
      <c r="G16" s="6">
        <f>SUM(B16:F16)</f>
        <v>73</v>
      </c>
      <c r="H16" s="6">
        <f t="shared" si="2"/>
        <v>1</v>
      </c>
      <c r="I16" s="6">
        <f t="shared" si="2"/>
        <v>1</v>
      </c>
      <c r="J16" s="6">
        <f t="shared" si="2"/>
        <v>1</v>
      </c>
      <c r="K16" s="6">
        <f t="shared" si="2"/>
        <v>0</v>
      </c>
      <c r="L16" s="6">
        <f t="shared" si="2"/>
        <v>1</v>
      </c>
      <c r="M16" s="6">
        <f>SUM(H16:L16)</f>
        <v>4</v>
      </c>
      <c r="N16" s="1"/>
      <c r="O16" s="1"/>
    </row>
    <row r="17" spans="1:15">
      <c r="A17" s="9">
        <v>1400</v>
      </c>
      <c r="B17" s="6">
        <v>22</v>
      </c>
      <c r="C17" s="6">
        <v>18</v>
      </c>
      <c r="D17" s="6">
        <v>22</v>
      </c>
      <c r="E17" s="6">
        <v>18</v>
      </c>
      <c r="F17" s="6">
        <v>22</v>
      </c>
      <c r="G17" s="6">
        <f>SUM(B17:F17)</f>
        <v>102</v>
      </c>
      <c r="H17" s="6">
        <f t="shared" si="2"/>
        <v>1</v>
      </c>
      <c r="I17" s="6">
        <f t="shared" si="2"/>
        <v>1</v>
      </c>
      <c r="J17" s="6">
        <f t="shared" si="2"/>
        <v>1</v>
      </c>
      <c r="K17" s="6">
        <f t="shared" si="2"/>
        <v>1</v>
      </c>
      <c r="L17" s="6">
        <f t="shared" si="2"/>
        <v>1</v>
      </c>
      <c r="M17" s="6">
        <f>SUM(H17:L17)</f>
        <v>5</v>
      </c>
      <c r="N17" s="1"/>
      <c r="O17" s="1"/>
    </row>
    <row r="18" spans="1:15">
      <c r="A18" s="9">
        <v>1500</v>
      </c>
      <c r="B18" s="6">
        <v>12</v>
      </c>
      <c r="C18" s="60">
        <v>18</v>
      </c>
      <c r="D18" s="60">
        <v>12</v>
      </c>
      <c r="E18" s="60">
        <v>18</v>
      </c>
      <c r="F18" s="60">
        <v>12</v>
      </c>
      <c r="G18" s="6">
        <f>SUM(B18:F18)</f>
        <v>72</v>
      </c>
      <c r="H18" s="6">
        <f t="shared" si="2"/>
        <v>1</v>
      </c>
      <c r="I18" s="6">
        <f t="shared" si="2"/>
        <v>1</v>
      </c>
      <c r="J18" s="6">
        <f t="shared" si="2"/>
        <v>1</v>
      </c>
      <c r="K18" s="6">
        <f t="shared" si="2"/>
        <v>1</v>
      </c>
      <c r="L18" s="6">
        <f t="shared" si="2"/>
        <v>1</v>
      </c>
      <c r="M18" s="6">
        <f>SUM(H18:L18)</f>
        <v>5</v>
      </c>
      <c r="N18" s="1"/>
      <c r="O18" s="1"/>
    </row>
    <row r="19" spans="1:15">
      <c r="A19" s="9">
        <v>1600</v>
      </c>
      <c r="B19" s="6">
        <v>12</v>
      </c>
      <c r="C19" s="60">
        <v>23</v>
      </c>
      <c r="D19" s="60">
        <v>12</v>
      </c>
      <c r="E19" s="60">
        <v>23</v>
      </c>
      <c r="F19" s="60">
        <v>12</v>
      </c>
      <c r="G19" s="6">
        <f>SUM(B19:F19)</f>
        <v>82</v>
      </c>
      <c r="H19" s="6">
        <f t="shared" si="2"/>
        <v>1</v>
      </c>
      <c r="I19" s="6">
        <f t="shared" si="2"/>
        <v>1</v>
      </c>
      <c r="J19" s="6">
        <f t="shared" si="2"/>
        <v>1</v>
      </c>
      <c r="K19" s="6">
        <f t="shared" si="2"/>
        <v>1</v>
      </c>
      <c r="L19" s="6">
        <f t="shared" si="2"/>
        <v>1</v>
      </c>
      <c r="M19" s="6">
        <f>SUM(H19:L19)</f>
        <v>5</v>
      </c>
      <c r="N19" s="1"/>
      <c r="O19" s="1"/>
    </row>
    <row r="20" spans="1:15">
      <c r="A20" s="11" t="s">
        <v>14</v>
      </c>
      <c r="B20" s="16">
        <f t="shared" ref="B20:M20" si="3">SUM(B15:B19)</f>
        <v>91</v>
      </c>
      <c r="C20" s="16">
        <f t="shared" si="3"/>
        <v>92</v>
      </c>
      <c r="D20" s="16">
        <f t="shared" si="3"/>
        <v>91</v>
      </c>
      <c r="E20" s="16">
        <f t="shared" si="3"/>
        <v>82</v>
      </c>
      <c r="F20" s="16">
        <f t="shared" si="3"/>
        <v>91</v>
      </c>
      <c r="G20" s="16">
        <f t="shared" si="3"/>
        <v>447</v>
      </c>
      <c r="H20" s="16">
        <f t="shared" si="3"/>
        <v>5</v>
      </c>
      <c r="I20" s="16">
        <f t="shared" si="3"/>
        <v>5</v>
      </c>
      <c r="J20" s="16">
        <f t="shared" si="3"/>
        <v>5</v>
      </c>
      <c r="K20" s="16">
        <f t="shared" si="3"/>
        <v>4</v>
      </c>
      <c r="L20" s="16">
        <f t="shared" si="3"/>
        <v>5</v>
      </c>
      <c r="M20" s="16">
        <f t="shared" si="3"/>
        <v>24</v>
      </c>
      <c r="N20" s="1"/>
      <c r="O20" s="1"/>
    </row>
    <row r="21" spans="1:15">
      <c r="A21" s="9">
        <v>1700</v>
      </c>
      <c r="B21" s="6">
        <v>0</v>
      </c>
      <c r="C21" s="6">
        <v>0</v>
      </c>
      <c r="D21" s="6">
        <v>0</v>
      </c>
      <c r="E21" s="6">
        <v>24</v>
      </c>
      <c r="F21" s="6">
        <v>0</v>
      </c>
      <c r="G21" s="6">
        <f>SUM(B21:F21)</f>
        <v>24</v>
      </c>
      <c r="H21" s="6">
        <f t="shared" ref="H21:L25" si="4">IF(B21&gt;0, 1, 0)</f>
        <v>0</v>
      </c>
      <c r="I21" s="6">
        <f t="shared" si="4"/>
        <v>0</v>
      </c>
      <c r="J21" s="6">
        <f t="shared" si="4"/>
        <v>0</v>
      </c>
      <c r="K21" s="6">
        <f t="shared" si="4"/>
        <v>1</v>
      </c>
      <c r="L21" s="6">
        <f t="shared" si="4"/>
        <v>0</v>
      </c>
      <c r="M21" s="6">
        <f>SUM(H21:L21)</f>
        <v>1</v>
      </c>
      <c r="N21" s="1"/>
      <c r="O21" s="1"/>
    </row>
    <row r="22" spans="1:15">
      <c r="A22" s="9">
        <v>1800</v>
      </c>
      <c r="B22" s="6">
        <v>7</v>
      </c>
      <c r="C22" s="6">
        <v>19</v>
      </c>
      <c r="D22" s="6">
        <v>12</v>
      </c>
      <c r="E22" s="6">
        <v>24</v>
      </c>
      <c r="F22" s="6">
        <v>0</v>
      </c>
      <c r="G22" s="6">
        <f>SUM(B22:F22)</f>
        <v>62</v>
      </c>
      <c r="H22" s="6">
        <f t="shared" si="4"/>
        <v>1</v>
      </c>
      <c r="I22" s="6">
        <f t="shared" si="4"/>
        <v>1</v>
      </c>
      <c r="J22" s="6">
        <f t="shared" si="4"/>
        <v>1</v>
      </c>
      <c r="K22" s="6">
        <f t="shared" si="4"/>
        <v>1</v>
      </c>
      <c r="L22" s="6">
        <f t="shared" si="4"/>
        <v>0</v>
      </c>
      <c r="M22" s="6">
        <f>SUM(H22:L22)</f>
        <v>4</v>
      </c>
      <c r="N22" s="1"/>
      <c r="O22" s="1"/>
    </row>
    <row r="23" spans="1:15">
      <c r="A23" s="9">
        <v>1900</v>
      </c>
      <c r="B23" s="6">
        <v>7</v>
      </c>
      <c r="C23" s="6">
        <v>19</v>
      </c>
      <c r="D23" s="6">
        <v>12</v>
      </c>
      <c r="E23" s="6">
        <v>24</v>
      </c>
      <c r="F23" s="6">
        <v>0</v>
      </c>
      <c r="G23" s="6">
        <f>SUM(B23:F23)</f>
        <v>62</v>
      </c>
      <c r="H23" s="6">
        <f t="shared" si="4"/>
        <v>1</v>
      </c>
      <c r="I23" s="6">
        <f t="shared" si="4"/>
        <v>1</v>
      </c>
      <c r="J23" s="6">
        <f t="shared" si="4"/>
        <v>1</v>
      </c>
      <c r="K23" s="6">
        <f t="shared" si="4"/>
        <v>1</v>
      </c>
      <c r="L23" s="6">
        <f t="shared" si="4"/>
        <v>0</v>
      </c>
      <c r="M23" s="6">
        <f>SUM(H23:L23)</f>
        <v>4</v>
      </c>
      <c r="N23" s="51" t="s">
        <v>36</v>
      </c>
      <c r="O23" s="52">
        <f>(M12+M13+M15+M16+M17+M18)/30</f>
        <v>0.96666666666666667</v>
      </c>
    </row>
    <row r="24" spans="1:15">
      <c r="A24" s="9">
        <v>2000</v>
      </c>
      <c r="B24" s="6">
        <v>7</v>
      </c>
      <c r="C24" s="6">
        <v>19</v>
      </c>
      <c r="D24" s="6">
        <v>12</v>
      </c>
      <c r="E24" s="6">
        <v>24</v>
      </c>
      <c r="F24" s="6">
        <v>0</v>
      </c>
      <c r="G24" s="6">
        <f>SUM(B24:F24)</f>
        <v>62</v>
      </c>
      <c r="H24" s="6">
        <f t="shared" si="4"/>
        <v>1</v>
      </c>
      <c r="I24" s="6">
        <f t="shared" si="4"/>
        <v>1</v>
      </c>
      <c r="J24" s="6">
        <f t="shared" si="4"/>
        <v>1</v>
      </c>
      <c r="K24" s="6">
        <f t="shared" si="4"/>
        <v>1</v>
      </c>
      <c r="L24" s="6">
        <f t="shared" si="4"/>
        <v>0</v>
      </c>
      <c r="M24" s="6">
        <f>SUM(H24:L24)</f>
        <v>4</v>
      </c>
      <c r="N24" s="9" t="s">
        <v>37</v>
      </c>
      <c r="O24" s="53">
        <f>M14/20</f>
        <v>1</v>
      </c>
    </row>
    <row r="25" spans="1:15">
      <c r="A25" s="9">
        <v>2100</v>
      </c>
      <c r="B25" s="6">
        <v>0</v>
      </c>
      <c r="C25" s="6">
        <v>0</v>
      </c>
      <c r="D25" s="6">
        <v>0</v>
      </c>
      <c r="E25" s="6">
        <v>0</v>
      </c>
      <c r="F25" s="6">
        <v>0</v>
      </c>
      <c r="G25" s="6">
        <f>SUM(B25:F25)</f>
        <v>0</v>
      </c>
      <c r="H25" s="6">
        <f t="shared" si="4"/>
        <v>0</v>
      </c>
      <c r="I25" s="6">
        <f t="shared" si="4"/>
        <v>0</v>
      </c>
      <c r="J25" s="6">
        <f t="shared" si="4"/>
        <v>0</v>
      </c>
      <c r="K25" s="6">
        <f t="shared" si="4"/>
        <v>0</v>
      </c>
      <c r="L25" s="6">
        <f t="shared" si="4"/>
        <v>0</v>
      </c>
      <c r="M25" s="6">
        <f>SUM(H25:L25)</f>
        <v>0</v>
      </c>
      <c r="N25" s="9" t="s">
        <v>38</v>
      </c>
      <c r="O25" s="53">
        <f>M20/25</f>
        <v>0.96</v>
      </c>
    </row>
    <row r="26" spans="1:15">
      <c r="A26" s="11" t="s">
        <v>15</v>
      </c>
      <c r="B26" s="16">
        <f t="shared" ref="B26:M26" si="5">SUM(B21:B25)</f>
        <v>21</v>
      </c>
      <c r="C26" s="16">
        <f t="shared" si="5"/>
        <v>57</v>
      </c>
      <c r="D26" s="16">
        <f t="shared" si="5"/>
        <v>36</v>
      </c>
      <c r="E26" s="16">
        <f t="shared" si="5"/>
        <v>96</v>
      </c>
      <c r="F26" s="16">
        <f t="shared" si="5"/>
        <v>0</v>
      </c>
      <c r="G26" s="16">
        <f t="shared" si="5"/>
        <v>210</v>
      </c>
      <c r="H26" s="16">
        <f t="shared" si="5"/>
        <v>3</v>
      </c>
      <c r="I26" s="16">
        <f t="shared" si="5"/>
        <v>3</v>
      </c>
      <c r="J26" s="16">
        <f t="shared" si="5"/>
        <v>3</v>
      </c>
      <c r="K26" s="16">
        <f t="shared" si="5"/>
        <v>4</v>
      </c>
      <c r="L26" s="16">
        <f t="shared" si="5"/>
        <v>0</v>
      </c>
      <c r="M26" s="16">
        <f t="shared" si="5"/>
        <v>13</v>
      </c>
      <c r="N26" s="9" t="s">
        <v>39</v>
      </c>
      <c r="O26" s="53">
        <f>(M14+M20)/45</f>
        <v>0.97777777777777775</v>
      </c>
    </row>
    <row r="27" spans="1:15" ht="15" thickBot="1">
      <c r="A27" s="13" t="s">
        <v>16</v>
      </c>
      <c r="B27" s="17">
        <f t="shared" ref="B27:M27" si="6">B14+B20+B26</f>
        <v>212</v>
      </c>
      <c r="C27" s="17">
        <f t="shared" si="6"/>
        <v>235</v>
      </c>
      <c r="D27" s="17">
        <f t="shared" si="6"/>
        <v>227</v>
      </c>
      <c r="E27" s="17">
        <f t="shared" si="6"/>
        <v>264</v>
      </c>
      <c r="F27" s="17">
        <f t="shared" si="6"/>
        <v>191</v>
      </c>
      <c r="G27" s="17">
        <f t="shared" si="6"/>
        <v>1129</v>
      </c>
      <c r="H27" s="17">
        <f t="shared" si="6"/>
        <v>12</v>
      </c>
      <c r="I27" s="17">
        <f t="shared" si="6"/>
        <v>12</v>
      </c>
      <c r="J27" s="17">
        <f t="shared" si="6"/>
        <v>12</v>
      </c>
      <c r="K27" s="17">
        <f t="shared" si="6"/>
        <v>12</v>
      </c>
      <c r="L27" s="17">
        <f t="shared" si="6"/>
        <v>9</v>
      </c>
      <c r="M27" s="17">
        <f t="shared" si="6"/>
        <v>57</v>
      </c>
      <c r="N27" s="9" t="s">
        <v>40</v>
      </c>
      <c r="O27" s="53">
        <f>M27/70</f>
        <v>0.81428571428571428</v>
      </c>
    </row>
    <row r="28" spans="1:15" ht="15" thickTop="1">
      <c r="A28" s="1"/>
      <c r="B28" s="1"/>
      <c r="C28" s="1"/>
      <c r="D28" s="1"/>
      <c r="E28" s="1"/>
      <c r="F28" s="1"/>
      <c r="G28" s="1"/>
    </row>
    <row r="29" spans="1:15" ht="37">
      <c r="A29" s="1"/>
      <c r="B29" s="18" t="s">
        <v>21</v>
      </c>
      <c r="C29" s="19" t="s">
        <v>22</v>
      </c>
      <c r="D29" s="19" t="s">
        <v>23</v>
      </c>
      <c r="E29" s="20" t="s">
        <v>24</v>
      </c>
      <c r="F29" s="20" t="s">
        <v>25</v>
      </c>
      <c r="G29" s="20" t="s">
        <v>26</v>
      </c>
    </row>
    <row r="30" spans="1:15">
      <c r="A30" s="1"/>
      <c r="B30" s="21" t="s">
        <v>27</v>
      </c>
      <c r="C30" s="22">
        <f>G14/C7</f>
        <v>15.733333333333333</v>
      </c>
      <c r="D30" s="22">
        <f>G20/C7</f>
        <v>14.9</v>
      </c>
      <c r="E30" s="22">
        <f>(G20+G14)/C7</f>
        <v>30.633333333333333</v>
      </c>
      <c r="F30" s="22">
        <f>(G12+G13+G15+G16+G17+G18)/C7</f>
        <v>20.433333333333334</v>
      </c>
      <c r="G30" s="22">
        <f>G27/C7</f>
        <v>37.633333333333333</v>
      </c>
    </row>
    <row r="31" spans="1:15">
      <c r="A31" s="1"/>
      <c r="B31" s="21" t="s">
        <v>28</v>
      </c>
      <c r="C31" s="23">
        <f>C30/20</f>
        <v>0.78666666666666663</v>
      </c>
      <c r="D31" s="23">
        <f>D30/25</f>
        <v>0.59599999999999997</v>
      </c>
      <c r="E31" s="23">
        <f>E30/45</f>
        <v>0.68074074074074076</v>
      </c>
      <c r="F31" s="23">
        <f>F30/30</f>
        <v>0.68111111111111111</v>
      </c>
      <c r="G31" s="23">
        <f>G30/70</f>
        <v>0.53761904761904766</v>
      </c>
    </row>
    <row r="32" spans="1:15">
      <c r="A32" s="1"/>
      <c r="B32" s="21" t="s">
        <v>29</v>
      </c>
      <c r="C32" s="23">
        <f>C30/M14</f>
        <v>0.78666666666666663</v>
      </c>
      <c r="D32" s="23">
        <f>D30/M20</f>
        <v>0.62083333333333335</v>
      </c>
      <c r="E32" s="23">
        <f>E30/(M14+M20)</f>
        <v>0.69621212121212117</v>
      </c>
      <c r="F32" s="23">
        <f>F30/(M12+M13+M15+M16+M17+M18)</f>
        <v>0.70459770114942533</v>
      </c>
      <c r="G32" s="23">
        <f>G30/M27</f>
        <v>0.66023391812865495</v>
      </c>
    </row>
    <row r="33" spans="1:7">
      <c r="A33" s="1"/>
      <c r="B33" s="21" t="s">
        <v>30</v>
      </c>
      <c r="C33" s="23">
        <f>O24</f>
        <v>1</v>
      </c>
      <c r="D33" s="23">
        <f>O25</f>
        <v>0.96</v>
      </c>
      <c r="E33" s="23">
        <f>O26</f>
        <v>0.97777777777777775</v>
      </c>
      <c r="F33" s="23">
        <f>O23</f>
        <v>0.96666666666666667</v>
      </c>
      <c r="G33" s="23">
        <f>O27</f>
        <v>0.81428571428571428</v>
      </c>
    </row>
    <row r="34" spans="1:7">
      <c r="A34" s="1"/>
      <c r="B34" s="1"/>
      <c r="C34" s="1"/>
      <c r="D34" s="1"/>
      <c r="E34" s="1"/>
      <c r="F34" s="1"/>
      <c r="G34" s="1"/>
    </row>
    <row r="35" spans="1:7">
      <c r="A35" s="24" t="s">
        <v>27</v>
      </c>
      <c r="B35" s="55" t="s">
        <v>31</v>
      </c>
      <c r="C35" s="55"/>
      <c r="D35" s="55"/>
      <c r="E35" s="55"/>
      <c r="F35" s="55"/>
      <c r="G35" s="55"/>
    </row>
    <row r="36" spans="1:7">
      <c r="A36" s="24" t="s">
        <v>28</v>
      </c>
      <c r="B36" s="55" t="s">
        <v>32</v>
      </c>
      <c r="C36" s="55"/>
      <c r="D36" s="55"/>
      <c r="E36" s="55"/>
      <c r="F36" s="55"/>
      <c r="G36" s="55"/>
    </row>
    <row r="37" spans="1:7">
      <c r="A37" s="24" t="s">
        <v>29</v>
      </c>
      <c r="B37" s="55" t="s">
        <v>33</v>
      </c>
      <c r="C37" s="55"/>
      <c r="D37" s="55"/>
      <c r="E37" s="55"/>
      <c r="F37" s="55"/>
      <c r="G37" s="55"/>
    </row>
    <row r="38" spans="1:7">
      <c r="A38" s="24" t="s">
        <v>30</v>
      </c>
      <c r="B38" s="55" t="s">
        <v>34</v>
      </c>
      <c r="C38" s="55"/>
      <c r="D38" s="55"/>
      <c r="E38" s="55"/>
      <c r="F38" s="55"/>
      <c r="G38" s="55"/>
    </row>
    <row r="39" spans="1:7">
      <c r="A39" s="1"/>
      <c r="B39" s="1"/>
      <c r="C39" s="1"/>
      <c r="D39" s="1"/>
      <c r="E39" s="1"/>
      <c r="F39" s="1"/>
      <c r="G39" s="1"/>
    </row>
    <row r="40" spans="1:7">
      <c r="A40" s="49"/>
      <c r="B40" s="50"/>
      <c r="C40" s="1"/>
      <c r="D40" s="1"/>
      <c r="E40" s="1"/>
      <c r="F40" s="1"/>
      <c r="G40" s="1"/>
    </row>
    <row r="41" spans="1:7">
      <c r="A41" s="50"/>
      <c r="B41" s="58"/>
      <c r="C41" s="58"/>
      <c r="D41" s="58"/>
      <c r="E41" s="58"/>
      <c r="F41" s="58"/>
      <c r="G41" s="58"/>
    </row>
    <row r="42" spans="1:7">
      <c r="A42" s="1"/>
      <c r="B42" s="58"/>
      <c r="C42" s="58"/>
      <c r="D42" s="58"/>
      <c r="E42" s="58"/>
      <c r="F42" s="58"/>
      <c r="G42" s="58"/>
    </row>
  </sheetData>
  <mergeCells count="5">
    <mergeCell ref="B35:G35"/>
    <mergeCell ref="B36:G36"/>
    <mergeCell ref="B37:G37"/>
    <mergeCell ref="B38:G38"/>
    <mergeCell ref="B41:G42"/>
  </mergeCells>
  <pageMargins left="0.7" right="0.7" top="0.75" bottom="0.75" header="0.3" footer="0.3"/>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workbookViewId="0">
      <selection activeCell="F18" sqref="F18"/>
    </sheetView>
  </sheetViews>
  <sheetFormatPr baseColWidth="10" defaultColWidth="8.83203125" defaultRowHeight="14" x14ac:dyDescent="0"/>
  <sheetData>
    <row r="1" spans="1:15">
      <c r="A1" s="1" t="s">
        <v>0</v>
      </c>
      <c r="B1" s="1"/>
      <c r="C1" s="1"/>
      <c r="D1" s="1"/>
      <c r="E1" s="1"/>
      <c r="F1" s="1"/>
      <c r="G1" s="1"/>
    </row>
    <row r="2" spans="1:15">
      <c r="A2" s="1" t="s">
        <v>1</v>
      </c>
      <c r="B2" s="1"/>
      <c r="C2" s="1"/>
      <c r="D2" s="1"/>
      <c r="E2" s="1"/>
      <c r="F2" s="1"/>
      <c r="G2" s="1"/>
    </row>
    <row r="3" spans="1:15">
      <c r="A3" s="1" t="s">
        <v>2</v>
      </c>
      <c r="B3" s="1"/>
      <c r="C3" s="1"/>
      <c r="D3" s="1"/>
      <c r="E3" s="1"/>
      <c r="F3" s="1"/>
      <c r="G3" s="1"/>
    </row>
    <row r="4" spans="1:15">
      <c r="A4" s="2" t="s">
        <v>17</v>
      </c>
      <c r="B4" s="1"/>
      <c r="C4" s="1"/>
      <c r="D4" s="1"/>
      <c r="E4" s="1"/>
      <c r="F4" s="1"/>
      <c r="G4" s="1"/>
    </row>
    <row r="5" spans="1:15">
      <c r="A5" s="1"/>
      <c r="B5" s="1"/>
      <c r="C5" s="1"/>
      <c r="D5" s="1"/>
      <c r="E5" s="1"/>
      <c r="F5" s="1"/>
      <c r="G5" s="1"/>
    </row>
    <row r="6" spans="1:15">
      <c r="A6" s="3" t="s">
        <v>18</v>
      </c>
      <c r="B6" s="15" t="s">
        <v>4</v>
      </c>
      <c r="C6" s="4">
        <v>405</v>
      </c>
      <c r="D6" s="1"/>
      <c r="E6" s="1"/>
      <c r="F6" s="1" t="s">
        <v>19</v>
      </c>
      <c r="G6" s="1" t="s">
        <v>20</v>
      </c>
    </row>
    <row r="7" spans="1:15">
      <c r="A7" s="3" t="s">
        <v>5</v>
      </c>
      <c r="B7" s="3"/>
      <c r="C7" s="4">
        <v>48</v>
      </c>
      <c r="D7" s="1"/>
      <c r="E7" s="1"/>
      <c r="F7" s="1"/>
      <c r="G7" s="1"/>
    </row>
    <row r="8" spans="1:15">
      <c r="A8" s="1"/>
      <c r="B8" s="1"/>
      <c r="C8" s="1"/>
      <c r="D8" s="1"/>
      <c r="E8" s="1"/>
      <c r="F8" s="1"/>
      <c r="G8" s="1"/>
    </row>
    <row r="9" spans="1:15">
      <c r="A9" s="7" t="s">
        <v>6</v>
      </c>
      <c r="B9" s="8" t="s">
        <v>7</v>
      </c>
      <c r="C9" s="8" t="s">
        <v>8</v>
      </c>
      <c r="D9" s="8" t="s">
        <v>9</v>
      </c>
      <c r="E9" s="8" t="s">
        <v>10</v>
      </c>
      <c r="F9" s="8" t="s">
        <v>11</v>
      </c>
      <c r="G9" s="8" t="s">
        <v>12</v>
      </c>
      <c r="H9" s="8" t="s">
        <v>7</v>
      </c>
      <c r="I9" s="8" t="s">
        <v>8</v>
      </c>
      <c r="J9" s="8" t="s">
        <v>9</v>
      </c>
      <c r="K9" s="8" t="s">
        <v>10</v>
      </c>
      <c r="L9" s="8" t="s">
        <v>11</v>
      </c>
      <c r="M9" s="8" t="s">
        <v>12</v>
      </c>
      <c r="N9" s="1"/>
      <c r="O9" s="1"/>
    </row>
    <row r="10" spans="1:15">
      <c r="A10" s="9">
        <v>800</v>
      </c>
      <c r="B10" s="6">
        <v>0</v>
      </c>
      <c r="C10" s="6">
        <v>0</v>
      </c>
      <c r="D10" s="6">
        <v>0</v>
      </c>
      <c r="E10" s="6">
        <v>0</v>
      </c>
      <c r="F10" s="6">
        <v>0</v>
      </c>
      <c r="G10" s="6">
        <f>SUM(B10:F10)</f>
        <v>0</v>
      </c>
      <c r="H10" s="6">
        <f t="shared" ref="H10:L13" si="0">IF(B10&gt;0, 1, 0)</f>
        <v>0</v>
      </c>
      <c r="I10" s="6">
        <f t="shared" si="0"/>
        <v>0</v>
      </c>
      <c r="J10" s="6">
        <f t="shared" si="0"/>
        <v>0</v>
      </c>
      <c r="K10" s="6">
        <f t="shared" si="0"/>
        <v>0</v>
      </c>
      <c r="L10" s="6">
        <f t="shared" si="0"/>
        <v>0</v>
      </c>
      <c r="M10" s="6">
        <f>SUM(H10:L10)</f>
        <v>0</v>
      </c>
      <c r="N10" s="1"/>
      <c r="O10" s="1"/>
    </row>
    <row r="11" spans="1:15">
      <c r="A11" s="9">
        <v>900</v>
      </c>
      <c r="B11" s="6">
        <v>13</v>
      </c>
      <c r="C11" s="6">
        <v>0</v>
      </c>
      <c r="D11" s="6">
        <v>13</v>
      </c>
      <c r="E11" s="6">
        <v>0</v>
      </c>
      <c r="F11" s="6">
        <v>13</v>
      </c>
      <c r="G11" s="6">
        <f>SUM(B11:F11)</f>
        <v>39</v>
      </c>
      <c r="H11" s="6">
        <f t="shared" si="0"/>
        <v>1</v>
      </c>
      <c r="I11" s="6">
        <f t="shared" si="0"/>
        <v>0</v>
      </c>
      <c r="J11" s="6">
        <f t="shared" si="0"/>
        <v>1</v>
      </c>
      <c r="K11" s="6">
        <f t="shared" si="0"/>
        <v>0</v>
      </c>
      <c r="L11" s="6">
        <f t="shared" si="0"/>
        <v>1</v>
      </c>
      <c r="M11" s="6">
        <f>SUM(H11:L11)</f>
        <v>3</v>
      </c>
      <c r="N11" s="1"/>
      <c r="O11" s="1"/>
    </row>
    <row r="12" spans="1:15">
      <c r="A12" s="9">
        <v>1000</v>
      </c>
      <c r="B12" s="6">
        <v>26</v>
      </c>
      <c r="C12" s="6">
        <v>25</v>
      </c>
      <c r="D12" s="6">
        <v>26</v>
      </c>
      <c r="E12" s="6">
        <v>25</v>
      </c>
      <c r="F12" s="6">
        <v>26</v>
      </c>
      <c r="G12" s="6">
        <f>SUM(B12:F12)</f>
        <v>128</v>
      </c>
      <c r="H12" s="6">
        <f t="shared" si="0"/>
        <v>1</v>
      </c>
      <c r="I12" s="6">
        <f t="shared" si="0"/>
        <v>1</v>
      </c>
      <c r="J12" s="6">
        <f t="shared" si="0"/>
        <v>1</v>
      </c>
      <c r="K12" s="6">
        <f t="shared" si="0"/>
        <v>1</v>
      </c>
      <c r="L12" s="6">
        <f t="shared" si="0"/>
        <v>1</v>
      </c>
      <c r="M12" s="6">
        <f>SUM(H12:L12)</f>
        <v>5</v>
      </c>
      <c r="N12" s="1"/>
      <c r="O12" s="1"/>
    </row>
    <row r="13" spans="1:15">
      <c r="A13" s="9">
        <v>1100</v>
      </c>
      <c r="B13" s="6">
        <v>26</v>
      </c>
      <c r="C13" s="6">
        <v>26</v>
      </c>
      <c r="D13" s="6">
        <v>26</v>
      </c>
      <c r="E13" s="6">
        <v>26</v>
      </c>
      <c r="F13" s="6">
        <v>26</v>
      </c>
      <c r="G13" s="6">
        <f>SUM(B13:F13)</f>
        <v>130</v>
      </c>
      <c r="H13" s="6">
        <f t="shared" si="0"/>
        <v>1</v>
      </c>
      <c r="I13" s="6">
        <f t="shared" si="0"/>
        <v>1</v>
      </c>
      <c r="J13" s="6">
        <f t="shared" si="0"/>
        <v>1</v>
      </c>
      <c r="K13" s="6">
        <f t="shared" si="0"/>
        <v>1</v>
      </c>
      <c r="L13" s="6">
        <f t="shared" si="0"/>
        <v>1</v>
      </c>
      <c r="M13" s="6">
        <f>SUM(H13:L13)</f>
        <v>5</v>
      </c>
      <c r="N13" s="1"/>
      <c r="O13" s="1"/>
    </row>
    <row r="14" spans="1:15">
      <c r="A14" s="11" t="s">
        <v>13</v>
      </c>
      <c r="B14" s="16">
        <f t="shared" ref="B14:M14" si="1">SUM(B10:B13)</f>
        <v>65</v>
      </c>
      <c r="C14" s="16">
        <f t="shared" si="1"/>
        <v>51</v>
      </c>
      <c r="D14" s="16">
        <f t="shared" si="1"/>
        <v>65</v>
      </c>
      <c r="E14" s="16">
        <f t="shared" si="1"/>
        <v>51</v>
      </c>
      <c r="F14" s="16">
        <f t="shared" si="1"/>
        <v>65</v>
      </c>
      <c r="G14" s="16">
        <f t="shared" si="1"/>
        <v>297</v>
      </c>
      <c r="H14" s="16">
        <f t="shared" si="1"/>
        <v>3</v>
      </c>
      <c r="I14" s="16">
        <f t="shared" si="1"/>
        <v>2</v>
      </c>
      <c r="J14" s="16">
        <f t="shared" si="1"/>
        <v>3</v>
      </c>
      <c r="K14" s="16">
        <f t="shared" si="1"/>
        <v>2</v>
      </c>
      <c r="L14" s="16">
        <f t="shared" si="1"/>
        <v>3</v>
      </c>
      <c r="M14" s="16">
        <f t="shared" si="1"/>
        <v>13</v>
      </c>
      <c r="N14" s="1"/>
      <c r="O14" s="1"/>
    </row>
    <row r="15" spans="1:15">
      <c r="A15" s="9">
        <v>1200</v>
      </c>
      <c r="B15" s="6">
        <v>26</v>
      </c>
      <c r="C15" s="6">
        <v>26</v>
      </c>
      <c r="D15" s="6">
        <v>26</v>
      </c>
      <c r="E15" s="6">
        <v>26</v>
      </c>
      <c r="F15" s="6">
        <v>26</v>
      </c>
      <c r="G15" s="6">
        <f>SUM(B15:F15)</f>
        <v>130</v>
      </c>
      <c r="H15" s="6">
        <f t="shared" ref="H15:L19" si="2">IF(B15&gt;0, 1, 0)</f>
        <v>1</v>
      </c>
      <c r="I15" s="6">
        <f t="shared" si="2"/>
        <v>1</v>
      </c>
      <c r="J15" s="6">
        <f t="shared" si="2"/>
        <v>1</v>
      </c>
      <c r="K15" s="6">
        <f t="shared" si="2"/>
        <v>1</v>
      </c>
      <c r="L15" s="6">
        <f t="shared" si="2"/>
        <v>1</v>
      </c>
      <c r="M15" s="6">
        <f>SUM(H15:L15)</f>
        <v>5</v>
      </c>
      <c r="N15" s="1"/>
      <c r="O15" s="1"/>
    </row>
    <row r="16" spans="1:15">
      <c r="A16" s="9">
        <v>1300</v>
      </c>
      <c r="B16" s="6">
        <v>10</v>
      </c>
      <c r="C16" s="6">
        <v>0</v>
      </c>
      <c r="D16" s="6">
        <v>10</v>
      </c>
      <c r="E16" s="6">
        <v>0</v>
      </c>
      <c r="F16" s="6">
        <v>10</v>
      </c>
      <c r="G16" s="6">
        <f>SUM(B16:F16)</f>
        <v>30</v>
      </c>
      <c r="H16" s="6">
        <f t="shared" si="2"/>
        <v>1</v>
      </c>
      <c r="I16" s="6">
        <f t="shared" si="2"/>
        <v>0</v>
      </c>
      <c r="J16" s="6">
        <f t="shared" si="2"/>
        <v>1</v>
      </c>
      <c r="K16" s="6">
        <f t="shared" si="2"/>
        <v>0</v>
      </c>
      <c r="L16" s="6">
        <f t="shared" si="2"/>
        <v>1</v>
      </c>
      <c r="M16" s="6">
        <f>SUM(H16:L16)</f>
        <v>3</v>
      </c>
      <c r="N16" s="1"/>
      <c r="O16" s="1"/>
    </row>
    <row r="17" spans="1:15">
      <c r="A17" s="9">
        <v>1400</v>
      </c>
      <c r="B17" s="6">
        <v>31</v>
      </c>
      <c r="C17" s="6">
        <v>22</v>
      </c>
      <c r="D17" s="6">
        <v>31</v>
      </c>
      <c r="E17" s="6">
        <v>22</v>
      </c>
      <c r="F17" s="6">
        <v>31</v>
      </c>
      <c r="G17" s="6">
        <f>SUM(B17:F17)</f>
        <v>137</v>
      </c>
      <c r="H17" s="6">
        <f t="shared" si="2"/>
        <v>1</v>
      </c>
      <c r="I17" s="6">
        <f t="shared" si="2"/>
        <v>1</v>
      </c>
      <c r="J17" s="6">
        <f t="shared" si="2"/>
        <v>1</v>
      </c>
      <c r="K17" s="6">
        <f t="shared" si="2"/>
        <v>1</v>
      </c>
      <c r="L17" s="6">
        <f t="shared" si="2"/>
        <v>1</v>
      </c>
      <c r="M17" s="6">
        <f>SUM(H17:L17)</f>
        <v>5</v>
      </c>
      <c r="N17" s="1"/>
      <c r="O17" s="1"/>
    </row>
    <row r="18" spans="1:15">
      <c r="A18" s="9">
        <v>1500</v>
      </c>
      <c r="B18" s="6">
        <v>25</v>
      </c>
      <c r="C18" s="26">
        <v>24</v>
      </c>
      <c r="D18" s="6">
        <v>25</v>
      </c>
      <c r="E18" s="26">
        <v>24</v>
      </c>
      <c r="F18" s="6">
        <v>0</v>
      </c>
      <c r="G18" s="6">
        <f>SUM(B18:F18)</f>
        <v>98</v>
      </c>
      <c r="H18" s="6">
        <f t="shared" si="2"/>
        <v>1</v>
      </c>
      <c r="I18" s="6">
        <f t="shared" si="2"/>
        <v>1</v>
      </c>
      <c r="J18" s="6">
        <f t="shared" si="2"/>
        <v>1</v>
      </c>
      <c r="K18" s="6">
        <f t="shared" si="2"/>
        <v>1</v>
      </c>
      <c r="L18" s="6">
        <f t="shared" si="2"/>
        <v>0</v>
      </c>
      <c r="M18" s="6">
        <f>SUM(H18:L18)</f>
        <v>4</v>
      </c>
      <c r="N18" s="1"/>
      <c r="O18" s="1"/>
    </row>
    <row r="19" spans="1:15">
      <c r="A19" s="9">
        <v>1600</v>
      </c>
      <c r="B19" s="6">
        <v>25</v>
      </c>
      <c r="C19" s="6">
        <v>24</v>
      </c>
      <c r="D19" s="6">
        <v>25</v>
      </c>
      <c r="E19" s="6">
        <v>24</v>
      </c>
      <c r="F19" s="6">
        <v>0</v>
      </c>
      <c r="G19" s="6">
        <f>SUM(B19:F19)</f>
        <v>98</v>
      </c>
      <c r="H19" s="6">
        <f t="shared" si="2"/>
        <v>1</v>
      </c>
      <c r="I19" s="6">
        <f t="shared" si="2"/>
        <v>1</v>
      </c>
      <c r="J19" s="6">
        <f t="shared" si="2"/>
        <v>1</v>
      </c>
      <c r="K19" s="6">
        <f t="shared" si="2"/>
        <v>1</v>
      </c>
      <c r="L19" s="6">
        <f t="shared" si="2"/>
        <v>0</v>
      </c>
      <c r="M19" s="6">
        <f>SUM(H19:L19)</f>
        <v>4</v>
      </c>
      <c r="N19" s="1"/>
      <c r="O19" s="1"/>
    </row>
    <row r="20" spans="1:15">
      <c r="A20" s="11" t="s">
        <v>14</v>
      </c>
      <c r="B20" s="16">
        <f t="shared" ref="B20:M20" si="3">SUM(B15:B19)</f>
        <v>117</v>
      </c>
      <c r="C20" s="16">
        <f t="shared" si="3"/>
        <v>96</v>
      </c>
      <c r="D20" s="16">
        <f t="shared" si="3"/>
        <v>117</v>
      </c>
      <c r="E20" s="16">
        <f t="shared" si="3"/>
        <v>96</v>
      </c>
      <c r="F20" s="16">
        <f t="shared" si="3"/>
        <v>67</v>
      </c>
      <c r="G20" s="16">
        <f t="shared" si="3"/>
        <v>493</v>
      </c>
      <c r="H20" s="16">
        <f t="shared" si="3"/>
        <v>5</v>
      </c>
      <c r="I20" s="16">
        <f t="shared" si="3"/>
        <v>4</v>
      </c>
      <c r="J20" s="16">
        <f t="shared" si="3"/>
        <v>5</v>
      </c>
      <c r="K20" s="16">
        <f t="shared" si="3"/>
        <v>4</v>
      </c>
      <c r="L20" s="16">
        <f t="shared" si="3"/>
        <v>3</v>
      </c>
      <c r="M20" s="16">
        <f t="shared" si="3"/>
        <v>21</v>
      </c>
      <c r="N20" s="1"/>
      <c r="O20" s="1"/>
    </row>
    <row r="21" spans="1:15">
      <c r="A21" s="9">
        <v>1700</v>
      </c>
      <c r="B21" s="6">
        <v>0</v>
      </c>
      <c r="C21" s="6">
        <v>23</v>
      </c>
      <c r="D21" s="6">
        <v>0</v>
      </c>
      <c r="E21" s="6">
        <v>23</v>
      </c>
      <c r="F21" s="6">
        <v>0</v>
      </c>
      <c r="G21" s="6">
        <f>SUM(B21:F21)</f>
        <v>46</v>
      </c>
      <c r="H21" s="6">
        <f t="shared" ref="H21:L25" si="4">IF(B21&gt;0, 1, 0)</f>
        <v>0</v>
      </c>
      <c r="I21" s="6">
        <f t="shared" si="4"/>
        <v>1</v>
      </c>
      <c r="J21" s="6">
        <f t="shared" si="4"/>
        <v>0</v>
      </c>
      <c r="K21" s="6">
        <f t="shared" si="4"/>
        <v>1</v>
      </c>
      <c r="L21" s="6">
        <f t="shared" si="4"/>
        <v>0</v>
      </c>
      <c r="M21" s="6">
        <f>SUM(H21:L21)</f>
        <v>2</v>
      </c>
      <c r="N21" s="1"/>
      <c r="O21" s="1"/>
    </row>
    <row r="22" spans="1:15">
      <c r="A22" s="9">
        <v>1800</v>
      </c>
      <c r="B22" s="6">
        <v>23</v>
      </c>
      <c r="C22" s="6">
        <v>23</v>
      </c>
      <c r="D22" s="6">
        <v>23</v>
      </c>
      <c r="E22" s="6">
        <v>23</v>
      </c>
      <c r="F22" s="6">
        <v>0</v>
      </c>
      <c r="G22" s="6">
        <f>SUM(B22:F22)</f>
        <v>92</v>
      </c>
      <c r="H22" s="6">
        <f t="shared" si="4"/>
        <v>1</v>
      </c>
      <c r="I22" s="6">
        <f t="shared" si="4"/>
        <v>1</v>
      </c>
      <c r="J22" s="6">
        <f t="shared" si="4"/>
        <v>1</v>
      </c>
      <c r="K22" s="6">
        <f t="shared" si="4"/>
        <v>1</v>
      </c>
      <c r="L22" s="6">
        <f t="shared" si="4"/>
        <v>0</v>
      </c>
      <c r="M22" s="6">
        <f>SUM(H22:L22)</f>
        <v>4</v>
      </c>
      <c r="N22" s="1"/>
      <c r="O22" s="1"/>
    </row>
    <row r="23" spans="1:15">
      <c r="A23" s="9">
        <v>1900</v>
      </c>
      <c r="B23" s="6">
        <v>0</v>
      </c>
      <c r="C23" s="6">
        <v>0</v>
      </c>
      <c r="D23" s="6">
        <v>0</v>
      </c>
      <c r="E23" s="6">
        <v>0</v>
      </c>
      <c r="F23" s="6">
        <v>0</v>
      </c>
      <c r="G23" s="6">
        <f>SUM(B23:F23)</f>
        <v>0</v>
      </c>
      <c r="H23" s="6">
        <f t="shared" si="4"/>
        <v>0</v>
      </c>
      <c r="I23" s="6">
        <f t="shared" si="4"/>
        <v>0</v>
      </c>
      <c r="J23" s="6">
        <f t="shared" si="4"/>
        <v>0</v>
      </c>
      <c r="K23" s="6">
        <f t="shared" si="4"/>
        <v>0</v>
      </c>
      <c r="L23" s="6">
        <f t="shared" si="4"/>
        <v>0</v>
      </c>
      <c r="M23" s="6">
        <f>SUM(H23:L23)</f>
        <v>0</v>
      </c>
      <c r="N23" s="51" t="s">
        <v>36</v>
      </c>
      <c r="O23" s="52">
        <f>(M12+M13+M15+M16+M17+M18)/30</f>
        <v>0.9</v>
      </c>
    </row>
    <row r="24" spans="1:15">
      <c r="A24" s="9">
        <v>2000</v>
      </c>
      <c r="B24" s="6">
        <v>0</v>
      </c>
      <c r="C24" s="6">
        <v>0</v>
      </c>
      <c r="D24" s="6">
        <v>0</v>
      </c>
      <c r="E24" s="6">
        <v>0</v>
      </c>
      <c r="F24" s="6">
        <v>0</v>
      </c>
      <c r="G24" s="6">
        <f>SUM(B24:F24)</f>
        <v>0</v>
      </c>
      <c r="H24" s="6">
        <f t="shared" si="4"/>
        <v>0</v>
      </c>
      <c r="I24" s="6">
        <f t="shared" si="4"/>
        <v>0</v>
      </c>
      <c r="J24" s="6">
        <f t="shared" si="4"/>
        <v>0</v>
      </c>
      <c r="K24" s="6">
        <f t="shared" si="4"/>
        <v>0</v>
      </c>
      <c r="L24" s="6">
        <f t="shared" si="4"/>
        <v>0</v>
      </c>
      <c r="M24" s="6">
        <f>SUM(H24:L24)</f>
        <v>0</v>
      </c>
      <c r="N24" s="9" t="s">
        <v>37</v>
      </c>
      <c r="O24" s="53">
        <f>M14/20</f>
        <v>0.65</v>
      </c>
    </row>
    <row r="25" spans="1:15">
      <c r="A25" s="9">
        <v>2100</v>
      </c>
      <c r="B25" s="6">
        <v>0</v>
      </c>
      <c r="C25" s="6">
        <v>0</v>
      </c>
      <c r="D25" s="6">
        <v>0</v>
      </c>
      <c r="E25" s="6">
        <v>0</v>
      </c>
      <c r="F25" s="6">
        <v>0</v>
      </c>
      <c r="G25" s="6">
        <f>SUM(B25:F25)</f>
        <v>0</v>
      </c>
      <c r="H25" s="6">
        <f t="shared" si="4"/>
        <v>0</v>
      </c>
      <c r="I25" s="6">
        <f t="shared" si="4"/>
        <v>0</v>
      </c>
      <c r="J25" s="6">
        <f t="shared" si="4"/>
        <v>0</v>
      </c>
      <c r="K25" s="6">
        <f t="shared" si="4"/>
        <v>0</v>
      </c>
      <c r="L25" s="6">
        <f t="shared" si="4"/>
        <v>0</v>
      </c>
      <c r="M25" s="6">
        <f>SUM(H25:L25)</f>
        <v>0</v>
      </c>
      <c r="N25" s="9" t="s">
        <v>38</v>
      </c>
      <c r="O25" s="53">
        <f>M20/25</f>
        <v>0.84</v>
      </c>
    </row>
    <row r="26" spans="1:15">
      <c r="A26" s="11" t="s">
        <v>15</v>
      </c>
      <c r="B26" s="16">
        <f t="shared" ref="B26:M26" si="5">SUM(B21:B25)</f>
        <v>23</v>
      </c>
      <c r="C26" s="16">
        <f t="shared" si="5"/>
        <v>46</v>
      </c>
      <c r="D26" s="16">
        <f t="shared" si="5"/>
        <v>23</v>
      </c>
      <c r="E26" s="16">
        <f t="shared" si="5"/>
        <v>46</v>
      </c>
      <c r="F26" s="16">
        <f t="shared" si="5"/>
        <v>0</v>
      </c>
      <c r="G26" s="16">
        <f t="shared" si="5"/>
        <v>138</v>
      </c>
      <c r="H26" s="16">
        <f t="shared" si="5"/>
        <v>1</v>
      </c>
      <c r="I26" s="16">
        <f t="shared" si="5"/>
        <v>2</v>
      </c>
      <c r="J26" s="16">
        <f t="shared" si="5"/>
        <v>1</v>
      </c>
      <c r="K26" s="16">
        <f t="shared" si="5"/>
        <v>2</v>
      </c>
      <c r="L26" s="16">
        <f t="shared" si="5"/>
        <v>0</v>
      </c>
      <c r="M26" s="16">
        <f t="shared" si="5"/>
        <v>6</v>
      </c>
      <c r="N26" s="9" t="s">
        <v>39</v>
      </c>
      <c r="O26" s="53">
        <f>(M14+M20)/45</f>
        <v>0.75555555555555554</v>
      </c>
    </row>
    <row r="27" spans="1:15" ht="15" thickBot="1">
      <c r="A27" s="13" t="s">
        <v>16</v>
      </c>
      <c r="B27" s="17">
        <f t="shared" ref="B27:M27" si="6">B14+B20+B26</f>
        <v>205</v>
      </c>
      <c r="C27" s="17">
        <f t="shared" si="6"/>
        <v>193</v>
      </c>
      <c r="D27" s="17">
        <f t="shared" si="6"/>
        <v>205</v>
      </c>
      <c r="E27" s="17">
        <f t="shared" si="6"/>
        <v>193</v>
      </c>
      <c r="F27" s="17">
        <f t="shared" si="6"/>
        <v>132</v>
      </c>
      <c r="G27" s="17">
        <f t="shared" si="6"/>
        <v>928</v>
      </c>
      <c r="H27" s="17">
        <f t="shared" si="6"/>
        <v>9</v>
      </c>
      <c r="I27" s="17">
        <f t="shared" si="6"/>
        <v>8</v>
      </c>
      <c r="J27" s="17">
        <f t="shared" si="6"/>
        <v>9</v>
      </c>
      <c r="K27" s="17">
        <f t="shared" si="6"/>
        <v>8</v>
      </c>
      <c r="L27" s="17">
        <f t="shared" si="6"/>
        <v>6</v>
      </c>
      <c r="M27" s="17">
        <f t="shared" si="6"/>
        <v>40</v>
      </c>
      <c r="N27" s="9" t="s">
        <v>40</v>
      </c>
      <c r="O27" s="53">
        <f>M27/70</f>
        <v>0.5714285714285714</v>
      </c>
    </row>
    <row r="28" spans="1:15" ht="15" thickTop="1">
      <c r="A28" s="1"/>
      <c r="B28" s="1"/>
      <c r="C28" s="1"/>
      <c r="D28" s="1"/>
      <c r="E28" s="1"/>
      <c r="F28" s="1"/>
      <c r="G28" s="1"/>
    </row>
    <row r="29" spans="1:15" ht="37">
      <c r="A29" s="1"/>
      <c r="B29" s="18" t="s">
        <v>21</v>
      </c>
      <c r="C29" s="19" t="s">
        <v>22</v>
      </c>
      <c r="D29" s="19" t="s">
        <v>23</v>
      </c>
      <c r="E29" s="20" t="s">
        <v>24</v>
      </c>
      <c r="F29" s="20" t="s">
        <v>25</v>
      </c>
      <c r="G29" s="20" t="s">
        <v>26</v>
      </c>
    </row>
    <row r="30" spans="1:15">
      <c r="A30" s="1"/>
      <c r="B30" s="21" t="s">
        <v>27</v>
      </c>
      <c r="C30" s="22">
        <f>G14/C7</f>
        <v>6.1875</v>
      </c>
      <c r="D30" s="22">
        <f>G20/C7</f>
        <v>10.270833333333334</v>
      </c>
      <c r="E30" s="22">
        <f>(G20+G14)/C7</f>
        <v>16.458333333333332</v>
      </c>
      <c r="F30" s="22">
        <f>(G12+G13+G15+G16+G17+G18)/C7</f>
        <v>13.604166666666666</v>
      </c>
      <c r="G30" s="22">
        <f>G27/C7</f>
        <v>19.333333333333332</v>
      </c>
    </row>
    <row r="31" spans="1:15">
      <c r="A31" s="1"/>
      <c r="B31" s="21" t="s">
        <v>28</v>
      </c>
      <c r="C31" s="23">
        <f>C30/20</f>
        <v>0.30937500000000001</v>
      </c>
      <c r="D31" s="23">
        <f>D30/25</f>
        <v>0.41083333333333338</v>
      </c>
      <c r="E31" s="23">
        <f>E30/45</f>
        <v>0.3657407407407407</v>
      </c>
      <c r="F31" s="23">
        <f>F30/30</f>
        <v>0.45347222222222222</v>
      </c>
      <c r="G31" s="23">
        <f>G30/70</f>
        <v>0.27619047619047615</v>
      </c>
    </row>
    <row r="32" spans="1:15">
      <c r="A32" s="1"/>
      <c r="B32" s="21" t="s">
        <v>29</v>
      </c>
      <c r="C32" s="23">
        <f>C30/M14</f>
        <v>0.47596153846153844</v>
      </c>
      <c r="D32" s="23">
        <f>D30/M20</f>
        <v>0.48908730158730163</v>
      </c>
      <c r="E32" s="23">
        <f>E30/(M14+M20)</f>
        <v>0.48406862745098034</v>
      </c>
      <c r="F32" s="23">
        <f>F30/(M12+M13+M15+M16+M17+M18)</f>
        <v>0.50385802469135799</v>
      </c>
      <c r="G32" s="23">
        <f>G30/M27</f>
        <v>0.48333333333333328</v>
      </c>
    </row>
    <row r="33" spans="1:7">
      <c r="A33" s="1"/>
      <c r="B33" s="21" t="s">
        <v>30</v>
      </c>
      <c r="C33" s="23">
        <f>O24</f>
        <v>0.65</v>
      </c>
      <c r="D33" s="23">
        <f>O25</f>
        <v>0.84</v>
      </c>
      <c r="E33" s="23">
        <f>O26</f>
        <v>0.75555555555555554</v>
      </c>
      <c r="F33" s="23">
        <f>O23</f>
        <v>0.9</v>
      </c>
      <c r="G33" s="23">
        <f>O27</f>
        <v>0.5714285714285714</v>
      </c>
    </row>
    <row r="34" spans="1:7">
      <c r="A34" s="1"/>
      <c r="B34" s="1"/>
      <c r="C34" s="1"/>
      <c r="D34" s="1"/>
      <c r="E34" s="1"/>
      <c r="F34" s="1"/>
      <c r="G34" s="1"/>
    </row>
    <row r="35" spans="1:7">
      <c r="A35" s="24" t="s">
        <v>27</v>
      </c>
      <c r="B35" s="55" t="s">
        <v>31</v>
      </c>
      <c r="C35" s="55"/>
      <c r="D35" s="55"/>
      <c r="E35" s="55"/>
      <c r="F35" s="55"/>
      <c r="G35" s="55"/>
    </row>
    <row r="36" spans="1:7">
      <c r="A36" s="24" t="s">
        <v>28</v>
      </c>
      <c r="B36" s="55" t="s">
        <v>32</v>
      </c>
      <c r="C36" s="55"/>
      <c r="D36" s="55"/>
      <c r="E36" s="55"/>
      <c r="F36" s="55"/>
      <c r="G36" s="55"/>
    </row>
    <row r="37" spans="1:7">
      <c r="A37" s="24" t="s">
        <v>29</v>
      </c>
      <c r="B37" s="55" t="s">
        <v>33</v>
      </c>
      <c r="C37" s="55"/>
      <c r="D37" s="55"/>
      <c r="E37" s="55"/>
      <c r="F37" s="55"/>
      <c r="G37" s="55"/>
    </row>
    <row r="38" spans="1:7">
      <c r="A38" s="24" t="s">
        <v>30</v>
      </c>
      <c r="B38" s="55" t="s">
        <v>34</v>
      </c>
      <c r="C38" s="55"/>
      <c r="D38" s="55"/>
      <c r="E38" s="55"/>
      <c r="F38" s="55"/>
      <c r="G38" s="55"/>
    </row>
    <row r="39" spans="1:7">
      <c r="A39" s="1"/>
      <c r="B39" s="1"/>
      <c r="C39" s="1"/>
      <c r="D39" s="1"/>
      <c r="E39" s="1"/>
      <c r="F39" s="1"/>
      <c r="G39" s="1"/>
    </row>
    <row r="40" spans="1:7">
      <c r="A40" s="49"/>
      <c r="B40" s="50"/>
      <c r="C40" s="1"/>
      <c r="D40" s="1"/>
      <c r="E40" s="1"/>
      <c r="F40" s="1"/>
      <c r="G40" s="1"/>
    </row>
    <row r="41" spans="1:7">
      <c r="A41" s="50"/>
      <c r="B41" s="58"/>
      <c r="C41" s="58"/>
      <c r="D41" s="58"/>
      <c r="E41" s="58"/>
      <c r="F41" s="58"/>
      <c r="G41" s="58"/>
    </row>
    <row r="42" spans="1:7">
      <c r="A42" s="1"/>
      <c r="B42" s="58"/>
      <c r="C42" s="58"/>
      <c r="D42" s="58"/>
      <c r="E42" s="58"/>
      <c r="F42" s="58"/>
      <c r="G42" s="58"/>
    </row>
  </sheetData>
  <mergeCells count="5">
    <mergeCell ref="B35:G35"/>
    <mergeCell ref="B36:G36"/>
    <mergeCell ref="B37:G37"/>
    <mergeCell ref="B38:G38"/>
    <mergeCell ref="B41:G42"/>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workbookViewId="0">
      <selection activeCell="A5" sqref="A5"/>
    </sheetView>
  </sheetViews>
  <sheetFormatPr baseColWidth="10" defaultColWidth="8.83203125" defaultRowHeight="14" x14ac:dyDescent="0"/>
  <cols>
    <col min="7" max="7" width="8.1640625" customWidth="1"/>
    <col min="8" max="8" width="0.33203125" hidden="1" customWidth="1"/>
    <col min="9" max="12" width="8.83203125" hidden="1" customWidth="1"/>
    <col min="13" max="13" width="9.1640625" hidden="1" customWidth="1"/>
    <col min="14" max="14" width="23.33203125" hidden="1" customWidth="1"/>
    <col min="15" max="15" width="8.5" hidden="1" customWidth="1"/>
  </cols>
  <sheetData>
    <row r="1" spans="1:15">
      <c r="A1" s="1" t="s">
        <v>0</v>
      </c>
      <c r="B1" s="1"/>
      <c r="C1" s="1"/>
      <c r="D1" s="1"/>
      <c r="E1" s="1"/>
      <c r="F1" s="1"/>
      <c r="G1" s="1"/>
    </row>
    <row r="2" spans="1:15">
      <c r="A2" s="1" t="s">
        <v>1</v>
      </c>
      <c r="B2" s="1"/>
      <c r="C2" s="1"/>
      <c r="D2" s="1"/>
      <c r="E2" s="1"/>
      <c r="F2" s="1"/>
      <c r="G2" s="1"/>
    </row>
    <row r="3" spans="1:15">
      <c r="A3" s="1" t="s">
        <v>2</v>
      </c>
      <c r="B3" s="1"/>
      <c r="C3" s="1"/>
      <c r="D3" s="1"/>
      <c r="E3" s="1"/>
      <c r="F3" s="1"/>
      <c r="G3" s="1"/>
    </row>
    <row r="4" spans="1:15">
      <c r="A4" s="2" t="s">
        <v>17</v>
      </c>
      <c r="B4" s="1"/>
      <c r="C4" s="1"/>
      <c r="D4" s="1"/>
      <c r="E4" s="1"/>
      <c r="F4" s="1"/>
      <c r="G4" s="1"/>
    </row>
    <row r="5" spans="1:15">
      <c r="A5" s="1"/>
      <c r="B5" s="1"/>
      <c r="C5" s="1"/>
      <c r="D5" s="1"/>
      <c r="E5" s="1"/>
      <c r="F5" s="1"/>
      <c r="G5" s="1"/>
    </row>
    <row r="6" spans="1:15">
      <c r="A6" s="3" t="s">
        <v>18</v>
      </c>
      <c r="B6" s="15" t="s">
        <v>4</v>
      </c>
      <c r="C6" s="4">
        <v>202</v>
      </c>
      <c r="D6" s="1"/>
      <c r="E6" s="1"/>
      <c r="F6" s="1" t="s">
        <v>19</v>
      </c>
      <c r="G6" s="1" t="s">
        <v>20</v>
      </c>
    </row>
    <row r="7" spans="1:15">
      <c r="A7" s="3" t="s">
        <v>5</v>
      </c>
      <c r="B7" s="3"/>
      <c r="C7" s="4">
        <v>48</v>
      </c>
      <c r="D7" s="1"/>
      <c r="E7" s="1"/>
      <c r="F7" s="1"/>
      <c r="G7" s="1"/>
    </row>
    <row r="8" spans="1:15">
      <c r="A8" s="1"/>
      <c r="B8" s="1"/>
      <c r="C8" s="1"/>
      <c r="D8" s="1"/>
      <c r="E8" s="1"/>
      <c r="F8" s="1"/>
      <c r="G8" s="1"/>
    </row>
    <row r="9" spans="1:15">
      <c r="A9" s="7" t="s">
        <v>6</v>
      </c>
      <c r="B9" s="8" t="s">
        <v>7</v>
      </c>
      <c r="C9" s="8" t="s">
        <v>8</v>
      </c>
      <c r="D9" s="8" t="s">
        <v>9</v>
      </c>
      <c r="E9" s="8" t="s">
        <v>10</v>
      </c>
      <c r="F9" s="8" t="s">
        <v>11</v>
      </c>
      <c r="G9" s="8" t="s">
        <v>12</v>
      </c>
      <c r="H9" s="8" t="s">
        <v>7</v>
      </c>
      <c r="I9" s="8" t="s">
        <v>8</v>
      </c>
      <c r="J9" s="8" t="s">
        <v>9</v>
      </c>
      <c r="K9" s="8" t="s">
        <v>10</v>
      </c>
      <c r="L9" s="8" t="s">
        <v>11</v>
      </c>
      <c r="M9" s="8" t="s">
        <v>12</v>
      </c>
      <c r="N9" s="1"/>
      <c r="O9" s="1"/>
    </row>
    <row r="10" spans="1:15">
      <c r="A10" s="9">
        <v>800</v>
      </c>
      <c r="B10" s="6">
        <v>0</v>
      </c>
      <c r="C10" s="6">
        <v>0</v>
      </c>
      <c r="D10" s="6">
        <v>0</v>
      </c>
      <c r="E10" s="6">
        <v>0</v>
      </c>
      <c r="F10" s="6">
        <v>0</v>
      </c>
      <c r="G10" s="6">
        <f>SUM(B10:F10)</f>
        <v>0</v>
      </c>
      <c r="H10" s="6">
        <f t="shared" ref="H10:L13" si="0">IF(B10&gt;0, 1, 0)</f>
        <v>0</v>
      </c>
      <c r="I10" s="6">
        <f t="shared" si="0"/>
        <v>0</v>
      </c>
      <c r="J10" s="6">
        <f t="shared" si="0"/>
        <v>0</v>
      </c>
      <c r="K10" s="6">
        <f t="shared" si="0"/>
        <v>0</v>
      </c>
      <c r="L10" s="6">
        <f t="shared" si="0"/>
        <v>0</v>
      </c>
      <c r="M10" s="6">
        <f>SUM(H10:L10)</f>
        <v>0</v>
      </c>
      <c r="N10" s="1"/>
      <c r="O10" s="1"/>
    </row>
    <row r="11" spans="1:15">
      <c r="A11" s="9">
        <v>900</v>
      </c>
      <c r="B11" s="6">
        <v>9</v>
      </c>
      <c r="C11" s="6">
        <v>0</v>
      </c>
      <c r="D11" s="6">
        <v>9</v>
      </c>
      <c r="E11" s="6">
        <v>0</v>
      </c>
      <c r="F11" s="6">
        <v>9</v>
      </c>
      <c r="G11" s="6">
        <f>SUM(B11:F11)</f>
        <v>27</v>
      </c>
      <c r="H11" s="6">
        <f t="shared" si="0"/>
        <v>1</v>
      </c>
      <c r="I11" s="6">
        <f t="shared" si="0"/>
        <v>0</v>
      </c>
      <c r="J11" s="6">
        <f t="shared" si="0"/>
        <v>1</v>
      </c>
      <c r="K11" s="6">
        <f t="shared" si="0"/>
        <v>0</v>
      </c>
      <c r="L11" s="6">
        <f t="shared" si="0"/>
        <v>1</v>
      </c>
      <c r="M11" s="6">
        <f>SUM(H11:L11)</f>
        <v>3</v>
      </c>
      <c r="N11" s="1"/>
      <c r="O11" s="1"/>
    </row>
    <row r="12" spans="1:15">
      <c r="A12" s="9">
        <v>1000</v>
      </c>
      <c r="B12" s="6">
        <v>15</v>
      </c>
      <c r="C12" s="6">
        <v>33</v>
      </c>
      <c r="D12" s="6">
        <v>15</v>
      </c>
      <c r="E12" s="6">
        <v>33</v>
      </c>
      <c r="F12" s="6">
        <v>15</v>
      </c>
      <c r="G12" s="6">
        <f>SUM(B12:F12)</f>
        <v>111</v>
      </c>
      <c r="H12" s="6">
        <f t="shared" si="0"/>
        <v>1</v>
      </c>
      <c r="I12" s="6">
        <f t="shared" si="0"/>
        <v>1</v>
      </c>
      <c r="J12" s="6">
        <f t="shared" si="0"/>
        <v>1</v>
      </c>
      <c r="K12" s="6">
        <f t="shared" si="0"/>
        <v>1</v>
      </c>
      <c r="L12" s="6">
        <f t="shared" si="0"/>
        <v>1</v>
      </c>
      <c r="M12" s="6">
        <f>SUM(H12:L12)</f>
        <v>5</v>
      </c>
      <c r="N12" s="1"/>
      <c r="O12" s="1"/>
    </row>
    <row r="13" spans="1:15">
      <c r="A13" s="9">
        <v>1100</v>
      </c>
      <c r="B13" s="6">
        <v>15</v>
      </c>
      <c r="C13" s="6">
        <v>27</v>
      </c>
      <c r="D13" s="6">
        <v>15</v>
      </c>
      <c r="E13" s="6">
        <v>27</v>
      </c>
      <c r="F13" s="6">
        <v>15</v>
      </c>
      <c r="G13" s="6">
        <f>SUM(B13:F13)</f>
        <v>99</v>
      </c>
      <c r="H13" s="6">
        <f t="shared" si="0"/>
        <v>1</v>
      </c>
      <c r="I13" s="6">
        <f t="shared" si="0"/>
        <v>1</v>
      </c>
      <c r="J13" s="6">
        <f t="shared" si="0"/>
        <v>1</v>
      </c>
      <c r="K13" s="6">
        <f t="shared" si="0"/>
        <v>1</v>
      </c>
      <c r="L13" s="6">
        <f t="shared" si="0"/>
        <v>1</v>
      </c>
      <c r="M13" s="6">
        <f>SUM(H13:L13)</f>
        <v>5</v>
      </c>
      <c r="N13" s="1"/>
      <c r="O13" s="1"/>
    </row>
    <row r="14" spans="1:15">
      <c r="A14" s="11" t="s">
        <v>13</v>
      </c>
      <c r="B14" s="16">
        <f t="shared" ref="B14:M14" si="1">SUM(B10:B13)</f>
        <v>39</v>
      </c>
      <c r="C14" s="16">
        <f t="shared" si="1"/>
        <v>60</v>
      </c>
      <c r="D14" s="16">
        <f t="shared" si="1"/>
        <v>39</v>
      </c>
      <c r="E14" s="16">
        <f t="shared" si="1"/>
        <v>60</v>
      </c>
      <c r="F14" s="16">
        <f t="shared" si="1"/>
        <v>39</v>
      </c>
      <c r="G14" s="16">
        <f t="shared" si="1"/>
        <v>237</v>
      </c>
      <c r="H14" s="16">
        <f t="shared" si="1"/>
        <v>3</v>
      </c>
      <c r="I14" s="16">
        <f t="shared" si="1"/>
        <v>2</v>
      </c>
      <c r="J14" s="16">
        <f t="shared" si="1"/>
        <v>3</v>
      </c>
      <c r="K14" s="16">
        <f t="shared" si="1"/>
        <v>2</v>
      </c>
      <c r="L14" s="16">
        <f t="shared" si="1"/>
        <v>3</v>
      </c>
      <c r="M14" s="16">
        <f t="shared" si="1"/>
        <v>13</v>
      </c>
      <c r="N14" s="1"/>
      <c r="O14" s="1"/>
    </row>
    <row r="15" spans="1:15">
      <c r="A15" s="9">
        <v>1200</v>
      </c>
      <c r="B15" s="6">
        <v>22</v>
      </c>
      <c r="C15" s="6">
        <v>27</v>
      </c>
      <c r="D15" s="6">
        <v>22</v>
      </c>
      <c r="E15" s="6">
        <v>27</v>
      </c>
      <c r="F15" s="6">
        <v>22</v>
      </c>
      <c r="G15" s="6">
        <f>SUM(B15:F15)</f>
        <v>120</v>
      </c>
      <c r="H15" s="6">
        <f t="shared" ref="H15:L19" si="2">IF(B15&gt;0, 1, 0)</f>
        <v>1</v>
      </c>
      <c r="I15" s="6">
        <f t="shared" si="2"/>
        <v>1</v>
      </c>
      <c r="J15" s="6">
        <f t="shared" si="2"/>
        <v>1</v>
      </c>
      <c r="K15" s="6">
        <f t="shared" si="2"/>
        <v>1</v>
      </c>
      <c r="L15" s="6">
        <f t="shared" si="2"/>
        <v>1</v>
      </c>
      <c r="M15" s="6">
        <f>SUM(H15:L15)</f>
        <v>5</v>
      </c>
      <c r="N15" s="1"/>
      <c r="O15" s="1"/>
    </row>
    <row r="16" spans="1:15">
      <c r="A16" s="9">
        <v>1300</v>
      </c>
      <c r="B16" s="6">
        <v>47</v>
      </c>
      <c r="C16" s="6">
        <v>0</v>
      </c>
      <c r="D16" s="6">
        <v>47</v>
      </c>
      <c r="E16" s="6">
        <v>0</v>
      </c>
      <c r="F16" s="6">
        <v>47</v>
      </c>
      <c r="G16" s="6">
        <f>SUM(B16:F16)</f>
        <v>141</v>
      </c>
      <c r="H16" s="6">
        <f t="shared" si="2"/>
        <v>1</v>
      </c>
      <c r="I16" s="6">
        <f t="shared" si="2"/>
        <v>0</v>
      </c>
      <c r="J16" s="6">
        <f t="shared" si="2"/>
        <v>1</v>
      </c>
      <c r="K16" s="6">
        <f t="shared" si="2"/>
        <v>0</v>
      </c>
      <c r="L16" s="6">
        <f t="shared" si="2"/>
        <v>1</v>
      </c>
      <c r="M16" s="6">
        <f>SUM(H16:L16)</f>
        <v>3</v>
      </c>
      <c r="N16" s="1"/>
      <c r="O16" s="1"/>
    </row>
    <row r="17" spans="1:15">
      <c r="A17" s="9">
        <v>1400</v>
      </c>
      <c r="B17" s="6">
        <v>10</v>
      </c>
      <c r="C17" s="6">
        <v>22</v>
      </c>
      <c r="D17" s="6">
        <v>10</v>
      </c>
      <c r="E17" s="6">
        <v>22</v>
      </c>
      <c r="F17" s="6">
        <v>10</v>
      </c>
      <c r="G17" s="6">
        <f>SUM(B17:F17)</f>
        <v>74</v>
      </c>
      <c r="H17" s="6">
        <f t="shared" si="2"/>
        <v>1</v>
      </c>
      <c r="I17" s="6">
        <f t="shared" si="2"/>
        <v>1</v>
      </c>
      <c r="J17" s="6">
        <f t="shared" si="2"/>
        <v>1</v>
      </c>
      <c r="K17" s="6">
        <f t="shared" si="2"/>
        <v>1</v>
      </c>
      <c r="L17" s="6">
        <f t="shared" si="2"/>
        <v>1</v>
      </c>
      <c r="M17" s="6">
        <f>SUM(H17:L17)</f>
        <v>5</v>
      </c>
      <c r="N17" s="1"/>
      <c r="O17" s="1"/>
    </row>
    <row r="18" spans="1:15">
      <c r="A18" s="9">
        <v>1500</v>
      </c>
      <c r="B18" s="6">
        <v>0</v>
      </c>
      <c r="C18" s="26">
        <v>22</v>
      </c>
      <c r="D18" s="6">
        <v>0</v>
      </c>
      <c r="E18" s="26">
        <v>37</v>
      </c>
      <c r="F18" s="6">
        <v>0</v>
      </c>
      <c r="G18" s="6">
        <f>SUM(B18:F18)</f>
        <v>59</v>
      </c>
      <c r="H18" s="6">
        <f t="shared" si="2"/>
        <v>0</v>
      </c>
      <c r="I18" s="6">
        <f t="shared" si="2"/>
        <v>1</v>
      </c>
      <c r="J18" s="6">
        <f t="shared" si="2"/>
        <v>0</v>
      </c>
      <c r="K18" s="6">
        <f t="shared" si="2"/>
        <v>1</v>
      </c>
      <c r="L18" s="6">
        <f t="shared" si="2"/>
        <v>0</v>
      </c>
      <c r="M18" s="6">
        <f>SUM(H18:L18)</f>
        <v>2</v>
      </c>
      <c r="N18" s="1"/>
      <c r="O18" s="1"/>
    </row>
    <row r="19" spans="1:15">
      <c r="A19" s="9">
        <v>1600</v>
      </c>
      <c r="B19" s="6">
        <v>0</v>
      </c>
      <c r="C19" s="6">
        <v>0</v>
      </c>
      <c r="D19" s="6">
        <v>0</v>
      </c>
      <c r="E19" s="6">
        <v>15</v>
      </c>
      <c r="F19" s="6">
        <v>0</v>
      </c>
      <c r="G19" s="6">
        <f>SUM(B19:F19)</f>
        <v>15</v>
      </c>
      <c r="H19" s="6">
        <f t="shared" si="2"/>
        <v>0</v>
      </c>
      <c r="I19" s="6">
        <f t="shared" si="2"/>
        <v>0</v>
      </c>
      <c r="J19" s="6">
        <f t="shared" si="2"/>
        <v>0</v>
      </c>
      <c r="K19" s="6">
        <f t="shared" si="2"/>
        <v>1</v>
      </c>
      <c r="L19" s="6">
        <f t="shared" si="2"/>
        <v>0</v>
      </c>
      <c r="M19" s="6">
        <f>SUM(H19:L19)</f>
        <v>1</v>
      </c>
      <c r="N19" s="1"/>
      <c r="O19" s="1"/>
    </row>
    <row r="20" spans="1:15">
      <c r="A20" s="11" t="s">
        <v>14</v>
      </c>
      <c r="B20" s="16">
        <f t="shared" ref="B20:M20" si="3">SUM(B15:B19)</f>
        <v>79</v>
      </c>
      <c r="C20" s="16">
        <f t="shared" si="3"/>
        <v>71</v>
      </c>
      <c r="D20" s="16">
        <f t="shared" si="3"/>
        <v>79</v>
      </c>
      <c r="E20" s="16">
        <f t="shared" si="3"/>
        <v>101</v>
      </c>
      <c r="F20" s="16">
        <f t="shared" si="3"/>
        <v>79</v>
      </c>
      <c r="G20" s="16">
        <f t="shared" si="3"/>
        <v>409</v>
      </c>
      <c r="H20" s="16">
        <f t="shared" si="3"/>
        <v>3</v>
      </c>
      <c r="I20" s="16">
        <f t="shared" si="3"/>
        <v>3</v>
      </c>
      <c r="J20" s="16">
        <f t="shared" si="3"/>
        <v>3</v>
      </c>
      <c r="K20" s="16">
        <f t="shared" si="3"/>
        <v>4</v>
      </c>
      <c r="L20" s="16">
        <f t="shared" si="3"/>
        <v>3</v>
      </c>
      <c r="M20" s="16">
        <f t="shared" si="3"/>
        <v>16</v>
      </c>
      <c r="N20" s="1"/>
      <c r="O20" s="1"/>
    </row>
    <row r="21" spans="1:15">
      <c r="A21" s="9">
        <v>1700</v>
      </c>
      <c r="B21" s="6">
        <v>0</v>
      </c>
      <c r="C21" s="6">
        <v>7</v>
      </c>
      <c r="D21" s="6">
        <v>0</v>
      </c>
      <c r="E21" s="6">
        <v>7</v>
      </c>
      <c r="F21" s="6">
        <v>0</v>
      </c>
      <c r="G21" s="6">
        <f>SUM(B21:F21)</f>
        <v>14</v>
      </c>
      <c r="H21" s="6">
        <f t="shared" ref="H21:L25" si="4">IF(B21&gt;0, 1, 0)</f>
        <v>0</v>
      </c>
      <c r="I21" s="6">
        <f t="shared" si="4"/>
        <v>1</v>
      </c>
      <c r="J21" s="6">
        <f t="shared" si="4"/>
        <v>0</v>
      </c>
      <c r="K21" s="6">
        <f t="shared" si="4"/>
        <v>1</v>
      </c>
      <c r="L21" s="6">
        <f t="shared" si="4"/>
        <v>0</v>
      </c>
      <c r="M21" s="6">
        <f>SUM(H21:L21)</f>
        <v>2</v>
      </c>
      <c r="N21" s="1"/>
      <c r="O21" s="1"/>
    </row>
    <row r="22" spans="1:15">
      <c r="A22" s="9">
        <v>1800</v>
      </c>
      <c r="B22" s="6">
        <v>24</v>
      </c>
      <c r="C22" s="6">
        <v>7</v>
      </c>
      <c r="D22" s="6">
        <v>14</v>
      </c>
      <c r="E22" s="6">
        <v>7</v>
      </c>
      <c r="F22" s="6">
        <v>0</v>
      </c>
      <c r="G22" s="6">
        <f>SUM(B22:F22)</f>
        <v>52</v>
      </c>
      <c r="H22" s="6">
        <f t="shared" si="4"/>
        <v>1</v>
      </c>
      <c r="I22" s="6">
        <f t="shared" si="4"/>
        <v>1</v>
      </c>
      <c r="J22" s="6">
        <f t="shared" si="4"/>
        <v>1</v>
      </c>
      <c r="K22" s="6">
        <f t="shared" si="4"/>
        <v>1</v>
      </c>
      <c r="L22" s="6">
        <f t="shared" si="4"/>
        <v>0</v>
      </c>
      <c r="M22" s="6">
        <f>SUM(H22:L22)</f>
        <v>4</v>
      </c>
      <c r="N22" s="1"/>
      <c r="O22" s="1"/>
    </row>
    <row r="23" spans="1:15">
      <c r="A23" s="9">
        <v>1900</v>
      </c>
      <c r="B23" s="6">
        <v>24</v>
      </c>
      <c r="C23" s="6">
        <v>0</v>
      </c>
      <c r="D23" s="6">
        <v>14</v>
      </c>
      <c r="E23" s="6">
        <v>0</v>
      </c>
      <c r="F23" s="6">
        <v>0</v>
      </c>
      <c r="G23" s="6">
        <f>SUM(B23:F23)</f>
        <v>38</v>
      </c>
      <c r="H23" s="6">
        <f t="shared" si="4"/>
        <v>1</v>
      </c>
      <c r="I23" s="6">
        <f t="shared" si="4"/>
        <v>0</v>
      </c>
      <c r="J23" s="6">
        <f t="shared" si="4"/>
        <v>1</v>
      </c>
      <c r="K23" s="6">
        <f t="shared" si="4"/>
        <v>0</v>
      </c>
      <c r="L23" s="6">
        <f t="shared" si="4"/>
        <v>0</v>
      </c>
      <c r="M23" s="6">
        <f>SUM(H23:L23)</f>
        <v>2</v>
      </c>
      <c r="N23" s="51" t="s">
        <v>36</v>
      </c>
      <c r="O23" s="52">
        <f>(M12+M13+M15+M16+M17+M18)/30</f>
        <v>0.83333333333333337</v>
      </c>
    </row>
    <row r="24" spans="1:15">
      <c r="A24" s="9">
        <v>2000</v>
      </c>
      <c r="B24" s="6">
        <v>24</v>
      </c>
      <c r="C24" s="6">
        <v>0</v>
      </c>
      <c r="D24" s="6">
        <v>14</v>
      </c>
      <c r="E24" s="6">
        <v>0</v>
      </c>
      <c r="F24" s="6">
        <v>0</v>
      </c>
      <c r="G24" s="6">
        <f>SUM(B24:F24)</f>
        <v>38</v>
      </c>
      <c r="H24" s="6">
        <f t="shared" si="4"/>
        <v>1</v>
      </c>
      <c r="I24" s="6">
        <f t="shared" si="4"/>
        <v>0</v>
      </c>
      <c r="J24" s="6">
        <f t="shared" si="4"/>
        <v>1</v>
      </c>
      <c r="K24" s="6">
        <f t="shared" si="4"/>
        <v>0</v>
      </c>
      <c r="L24" s="6">
        <f t="shared" si="4"/>
        <v>0</v>
      </c>
      <c r="M24" s="6">
        <f>SUM(H24:L24)</f>
        <v>2</v>
      </c>
      <c r="N24" s="9" t="s">
        <v>37</v>
      </c>
      <c r="O24" s="53">
        <f>M14/20</f>
        <v>0.65</v>
      </c>
    </row>
    <row r="25" spans="1:15">
      <c r="A25" s="9">
        <v>2100</v>
      </c>
      <c r="B25" s="6">
        <v>0</v>
      </c>
      <c r="C25" s="6">
        <v>0</v>
      </c>
      <c r="D25" s="6">
        <v>0</v>
      </c>
      <c r="E25" s="6">
        <v>0</v>
      </c>
      <c r="F25" s="6">
        <v>0</v>
      </c>
      <c r="G25" s="6">
        <f>SUM(B25:F25)</f>
        <v>0</v>
      </c>
      <c r="H25" s="6">
        <f t="shared" si="4"/>
        <v>0</v>
      </c>
      <c r="I25" s="6">
        <f t="shared" si="4"/>
        <v>0</v>
      </c>
      <c r="J25" s="6">
        <f t="shared" si="4"/>
        <v>0</v>
      </c>
      <c r="K25" s="6">
        <f t="shared" si="4"/>
        <v>0</v>
      </c>
      <c r="L25" s="6">
        <f t="shared" si="4"/>
        <v>0</v>
      </c>
      <c r="M25" s="6">
        <f>SUM(H25:L25)</f>
        <v>0</v>
      </c>
      <c r="N25" s="9" t="s">
        <v>38</v>
      </c>
      <c r="O25" s="53">
        <f>M20/25</f>
        <v>0.64</v>
      </c>
    </row>
    <row r="26" spans="1:15">
      <c r="A26" s="11" t="s">
        <v>15</v>
      </c>
      <c r="B26" s="16">
        <f t="shared" ref="B26:M26" si="5">SUM(B21:B25)</f>
        <v>72</v>
      </c>
      <c r="C26" s="16">
        <f t="shared" si="5"/>
        <v>14</v>
      </c>
      <c r="D26" s="16">
        <f t="shared" si="5"/>
        <v>42</v>
      </c>
      <c r="E26" s="16">
        <f t="shared" si="5"/>
        <v>14</v>
      </c>
      <c r="F26" s="16">
        <f t="shared" si="5"/>
        <v>0</v>
      </c>
      <c r="G26" s="16">
        <f t="shared" si="5"/>
        <v>142</v>
      </c>
      <c r="H26" s="16">
        <f t="shared" si="5"/>
        <v>3</v>
      </c>
      <c r="I26" s="16">
        <f t="shared" si="5"/>
        <v>2</v>
      </c>
      <c r="J26" s="16">
        <f t="shared" si="5"/>
        <v>3</v>
      </c>
      <c r="K26" s="16">
        <f t="shared" si="5"/>
        <v>2</v>
      </c>
      <c r="L26" s="16">
        <f t="shared" si="5"/>
        <v>0</v>
      </c>
      <c r="M26" s="16">
        <f t="shared" si="5"/>
        <v>10</v>
      </c>
      <c r="N26" s="9" t="s">
        <v>39</v>
      </c>
      <c r="O26" s="53">
        <f>(M14+M20)/45</f>
        <v>0.64444444444444449</v>
      </c>
    </row>
    <row r="27" spans="1:15" ht="15" thickBot="1">
      <c r="A27" s="13" t="s">
        <v>16</v>
      </c>
      <c r="B27" s="17">
        <f t="shared" ref="B27:M27" si="6">B14+B20+B26</f>
        <v>190</v>
      </c>
      <c r="C27" s="17">
        <f t="shared" si="6"/>
        <v>145</v>
      </c>
      <c r="D27" s="17">
        <f t="shared" si="6"/>
        <v>160</v>
      </c>
      <c r="E27" s="17">
        <f t="shared" si="6"/>
        <v>175</v>
      </c>
      <c r="F27" s="17">
        <f t="shared" si="6"/>
        <v>118</v>
      </c>
      <c r="G27" s="17">
        <f t="shared" si="6"/>
        <v>788</v>
      </c>
      <c r="H27" s="17">
        <f t="shared" si="6"/>
        <v>9</v>
      </c>
      <c r="I27" s="17">
        <f t="shared" si="6"/>
        <v>7</v>
      </c>
      <c r="J27" s="17">
        <f t="shared" si="6"/>
        <v>9</v>
      </c>
      <c r="K27" s="17">
        <f t="shared" si="6"/>
        <v>8</v>
      </c>
      <c r="L27" s="17">
        <f t="shared" si="6"/>
        <v>6</v>
      </c>
      <c r="M27" s="17">
        <f t="shared" si="6"/>
        <v>39</v>
      </c>
      <c r="N27" s="9" t="s">
        <v>40</v>
      </c>
      <c r="O27" s="53">
        <f>M27/70</f>
        <v>0.55714285714285716</v>
      </c>
    </row>
    <row r="28" spans="1:15" ht="15" thickTop="1">
      <c r="A28" s="1"/>
      <c r="B28" s="1"/>
      <c r="C28" s="1"/>
      <c r="D28" s="1"/>
      <c r="E28" s="1"/>
      <c r="F28" s="1"/>
      <c r="G28" s="1"/>
    </row>
    <row r="29" spans="1:15" ht="37">
      <c r="A29" s="1"/>
      <c r="B29" s="18" t="s">
        <v>21</v>
      </c>
      <c r="C29" s="19" t="s">
        <v>22</v>
      </c>
      <c r="D29" s="19" t="s">
        <v>23</v>
      </c>
      <c r="E29" s="20" t="s">
        <v>24</v>
      </c>
      <c r="F29" s="20" t="s">
        <v>25</v>
      </c>
      <c r="G29" s="20" t="s">
        <v>26</v>
      </c>
    </row>
    <row r="30" spans="1:15">
      <c r="A30" s="1"/>
      <c r="B30" s="21" t="s">
        <v>27</v>
      </c>
      <c r="C30" s="22">
        <f>G14/C7</f>
        <v>4.9375</v>
      </c>
      <c r="D30" s="22">
        <f>G20/C7</f>
        <v>8.5208333333333339</v>
      </c>
      <c r="E30" s="22">
        <f>(G20+G14)/C7</f>
        <v>13.458333333333334</v>
      </c>
      <c r="F30" s="22">
        <f>(G12+G13+G15+G16+G17+G18)/C7</f>
        <v>12.583333333333334</v>
      </c>
      <c r="G30" s="22">
        <f>G27/C7</f>
        <v>16.416666666666668</v>
      </c>
    </row>
    <row r="31" spans="1:15">
      <c r="A31" s="1"/>
      <c r="B31" s="21" t="s">
        <v>28</v>
      </c>
      <c r="C31" s="25">
        <f>C30/20</f>
        <v>0.24687500000000001</v>
      </c>
      <c r="D31" s="25">
        <f>D30/25</f>
        <v>0.34083333333333338</v>
      </c>
      <c r="E31" s="25">
        <f>E30/45</f>
        <v>0.2990740740740741</v>
      </c>
      <c r="F31" s="25">
        <f>F30/30</f>
        <v>0.41944444444444445</v>
      </c>
      <c r="G31" s="25">
        <f>G30/70</f>
        <v>0.23452380952380955</v>
      </c>
    </row>
    <row r="32" spans="1:15">
      <c r="A32" s="1"/>
      <c r="B32" s="21" t="s">
        <v>29</v>
      </c>
      <c r="C32" s="25">
        <f>C30/M14</f>
        <v>0.37980769230769229</v>
      </c>
      <c r="D32" s="25">
        <f>D30/M20</f>
        <v>0.53255208333333337</v>
      </c>
      <c r="E32" s="25">
        <f>E30/(M14+M20)</f>
        <v>0.46408045977011497</v>
      </c>
      <c r="F32" s="25">
        <f>F30/(M12+M13+M15+M16+M17+M18)</f>
        <v>0.50333333333333341</v>
      </c>
      <c r="G32" s="25">
        <f>G30/M27</f>
        <v>0.42094017094017094</v>
      </c>
    </row>
    <row r="33" spans="1:7">
      <c r="A33" s="1"/>
      <c r="B33" s="21" t="s">
        <v>30</v>
      </c>
      <c r="C33" s="25">
        <f>O24</f>
        <v>0.65</v>
      </c>
      <c r="D33" s="25">
        <f>O25</f>
        <v>0.64</v>
      </c>
      <c r="E33" s="25">
        <f>O26</f>
        <v>0.64444444444444449</v>
      </c>
      <c r="F33" s="25">
        <f>O23</f>
        <v>0.83333333333333337</v>
      </c>
      <c r="G33" s="25">
        <f>O27</f>
        <v>0.55714285714285716</v>
      </c>
    </row>
    <row r="34" spans="1:7">
      <c r="A34" s="1"/>
      <c r="B34" s="1"/>
      <c r="C34" s="1"/>
      <c r="D34" s="1"/>
      <c r="E34" s="1"/>
      <c r="F34" s="1"/>
      <c r="G34" s="1"/>
    </row>
    <row r="35" spans="1:7">
      <c r="A35" s="24" t="s">
        <v>27</v>
      </c>
      <c r="B35" s="55" t="s">
        <v>31</v>
      </c>
      <c r="C35" s="55"/>
      <c r="D35" s="55"/>
      <c r="E35" s="55"/>
      <c r="F35" s="55"/>
      <c r="G35" s="55"/>
    </row>
    <row r="36" spans="1:7">
      <c r="A36" s="24" t="s">
        <v>28</v>
      </c>
      <c r="B36" s="55" t="s">
        <v>32</v>
      </c>
      <c r="C36" s="55"/>
      <c r="D36" s="55"/>
      <c r="E36" s="55"/>
      <c r="F36" s="55"/>
      <c r="G36" s="55"/>
    </row>
    <row r="37" spans="1:7">
      <c r="A37" s="24" t="s">
        <v>29</v>
      </c>
      <c r="B37" s="55" t="s">
        <v>33</v>
      </c>
      <c r="C37" s="55"/>
      <c r="D37" s="55"/>
      <c r="E37" s="55"/>
      <c r="F37" s="55"/>
      <c r="G37" s="55"/>
    </row>
    <row r="38" spans="1:7">
      <c r="A38" s="24" t="s">
        <v>30</v>
      </c>
      <c r="B38" s="55" t="s">
        <v>34</v>
      </c>
      <c r="C38" s="55"/>
      <c r="D38" s="55"/>
      <c r="E38" s="55"/>
      <c r="F38" s="55"/>
      <c r="G38" s="55"/>
    </row>
    <row r="39" spans="1:7">
      <c r="A39" s="1"/>
      <c r="B39" s="1"/>
      <c r="C39" s="1"/>
      <c r="D39" s="1"/>
      <c r="E39" s="1"/>
      <c r="F39" s="1"/>
      <c r="G39" s="1"/>
    </row>
  </sheetData>
  <mergeCells count="4">
    <mergeCell ref="B35:G35"/>
    <mergeCell ref="B36:G36"/>
    <mergeCell ref="B37:G37"/>
    <mergeCell ref="B38:G38"/>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workbookViewId="0">
      <selection activeCell="E19" sqref="E19"/>
    </sheetView>
  </sheetViews>
  <sheetFormatPr baseColWidth="10" defaultColWidth="8.83203125" defaultRowHeight="14" x14ac:dyDescent="0"/>
  <cols>
    <col min="7" max="7" width="8.6640625" customWidth="1"/>
    <col min="8" max="15" width="8.83203125" hidden="1" customWidth="1"/>
  </cols>
  <sheetData>
    <row r="1" spans="1:15">
      <c r="A1" s="1" t="s">
        <v>0</v>
      </c>
      <c r="B1" s="1"/>
      <c r="C1" s="1"/>
      <c r="D1" s="1"/>
      <c r="E1" s="1"/>
      <c r="F1" s="1"/>
      <c r="G1" s="1"/>
    </row>
    <row r="2" spans="1:15">
      <c r="A2" s="1" t="s">
        <v>1</v>
      </c>
      <c r="B2" s="1"/>
      <c r="C2" s="1"/>
      <c r="D2" s="1"/>
      <c r="E2" s="1"/>
      <c r="F2" s="1"/>
      <c r="G2" s="1"/>
    </row>
    <row r="3" spans="1:15">
      <c r="A3" s="1" t="s">
        <v>2</v>
      </c>
      <c r="B3" s="1"/>
      <c r="C3" s="1"/>
      <c r="D3" s="1"/>
      <c r="E3" s="1"/>
      <c r="F3" s="1"/>
      <c r="G3" s="1"/>
    </row>
    <row r="4" spans="1:15">
      <c r="A4" s="2" t="s">
        <v>17</v>
      </c>
      <c r="B4" s="1"/>
      <c r="C4" s="1"/>
      <c r="D4" s="1"/>
      <c r="E4" s="1"/>
      <c r="F4" s="1"/>
      <c r="G4" s="1"/>
    </row>
    <row r="5" spans="1:15">
      <c r="A5" s="1"/>
      <c r="B5" s="1"/>
      <c r="C5" s="1"/>
      <c r="D5" s="1"/>
      <c r="E5" s="1"/>
      <c r="F5" s="1"/>
      <c r="G5" s="1"/>
    </row>
    <row r="6" spans="1:15">
      <c r="A6" s="3" t="s">
        <v>18</v>
      </c>
      <c r="B6" s="15" t="s">
        <v>4</v>
      </c>
      <c r="C6" s="4">
        <v>408</v>
      </c>
      <c r="D6" s="1"/>
      <c r="E6" s="1"/>
      <c r="F6" s="1" t="s">
        <v>19</v>
      </c>
      <c r="G6" s="1" t="s">
        <v>20</v>
      </c>
    </row>
    <row r="7" spans="1:15">
      <c r="A7" s="3" t="s">
        <v>5</v>
      </c>
      <c r="B7" s="3"/>
      <c r="C7" s="4">
        <v>70</v>
      </c>
      <c r="D7" s="1"/>
      <c r="E7" s="1"/>
      <c r="F7" s="1"/>
      <c r="G7" s="1"/>
    </row>
    <row r="8" spans="1:15">
      <c r="A8" s="1"/>
      <c r="B8" s="1"/>
      <c r="C8" s="1"/>
      <c r="D8" s="1"/>
      <c r="E8" s="1"/>
      <c r="F8" s="1"/>
      <c r="G8" s="1"/>
    </row>
    <row r="9" spans="1:15">
      <c r="A9" s="7" t="s">
        <v>6</v>
      </c>
      <c r="B9" s="8" t="s">
        <v>7</v>
      </c>
      <c r="C9" s="8" t="s">
        <v>8</v>
      </c>
      <c r="D9" s="8" t="s">
        <v>9</v>
      </c>
      <c r="E9" s="8" t="s">
        <v>10</v>
      </c>
      <c r="F9" s="8" t="s">
        <v>11</v>
      </c>
      <c r="G9" s="8" t="s">
        <v>12</v>
      </c>
      <c r="H9" s="8" t="s">
        <v>7</v>
      </c>
      <c r="I9" s="8" t="s">
        <v>8</v>
      </c>
      <c r="J9" s="8" t="s">
        <v>9</v>
      </c>
      <c r="K9" s="8" t="s">
        <v>10</v>
      </c>
      <c r="L9" s="8" t="s">
        <v>11</v>
      </c>
      <c r="M9" s="8" t="s">
        <v>12</v>
      </c>
      <c r="N9" s="1"/>
      <c r="O9" s="1"/>
    </row>
    <row r="10" spans="1:15">
      <c r="A10" s="9">
        <v>800</v>
      </c>
      <c r="B10" s="6">
        <v>0</v>
      </c>
      <c r="C10" s="6">
        <v>25</v>
      </c>
      <c r="D10" s="6">
        <v>0</v>
      </c>
      <c r="E10" s="6">
        <v>25</v>
      </c>
      <c r="F10" s="6">
        <v>0</v>
      </c>
      <c r="G10" s="6">
        <f>SUM(B10:F10)</f>
        <v>50</v>
      </c>
      <c r="H10" s="6">
        <f t="shared" ref="H10:L13" si="0">IF(B10&gt;0, 1, 0)</f>
        <v>0</v>
      </c>
      <c r="I10" s="6">
        <f t="shared" si="0"/>
        <v>1</v>
      </c>
      <c r="J10" s="6">
        <f t="shared" si="0"/>
        <v>0</v>
      </c>
      <c r="K10" s="6">
        <f t="shared" si="0"/>
        <v>1</v>
      </c>
      <c r="L10" s="6">
        <f t="shared" si="0"/>
        <v>0</v>
      </c>
      <c r="M10" s="6">
        <f>SUM(H10:L10)</f>
        <v>2</v>
      </c>
      <c r="N10" s="1"/>
      <c r="O10" s="1"/>
    </row>
    <row r="11" spans="1:15">
      <c r="A11" s="9">
        <v>900</v>
      </c>
      <c r="B11" s="6">
        <v>50</v>
      </c>
      <c r="C11" s="6">
        <v>25</v>
      </c>
      <c r="D11" s="6">
        <v>50</v>
      </c>
      <c r="E11" s="6">
        <v>25</v>
      </c>
      <c r="F11" s="6">
        <v>50</v>
      </c>
      <c r="G11" s="6">
        <f>SUM(B11:F11)</f>
        <v>200</v>
      </c>
      <c r="H11" s="6">
        <f t="shared" si="0"/>
        <v>1</v>
      </c>
      <c r="I11" s="6">
        <f t="shared" si="0"/>
        <v>1</v>
      </c>
      <c r="J11" s="6">
        <f t="shared" si="0"/>
        <v>1</v>
      </c>
      <c r="K11" s="6">
        <f t="shared" si="0"/>
        <v>1</v>
      </c>
      <c r="L11" s="6">
        <f t="shared" si="0"/>
        <v>1</v>
      </c>
      <c r="M11" s="6">
        <f>SUM(H11:L11)</f>
        <v>5</v>
      </c>
      <c r="N11" s="1"/>
      <c r="O11" s="1"/>
    </row>
    <row r="12" spans="1:15">
      <c r="A12" s="9">
        <v>1000</v>
      </c>
      <c r="B12" s="6">
        <v>49</v>
      </c>
      <c r="C12" s="6">
        <v>50</v>
      </c>
      <c r="D12" s="6">
        <v>49</v>
      </c>
      <c r="E12" s="6">
        <v>50</v>
      </c>
      <c r="F12" s="6">
        <v>49</v>
      </c>
      <c r="G12" s="6">
        <f>SUM(B12:F12)</f>
        <v>247</v>
      </c>
      <c r="H12" s="6">
        <f t="shared" si="0"/>
        <v>1</v>
      </c>
      <c r="I12" s="6">
        <f t="shared" si="0"/>
        <v>1</v>
      </c>
      <c r="J12" s="6">
        <f t="shared" si="0"/>
        <v>1</v>
      </c>
      <c r="K12" s="6">
        <f t="shared" si="0"/>
        <v>1</v>
      </c>
      <c r="L12" s="6">
        <f t="shared" si="0"/>
        <v>1</v>
      </c>
      <c r="M12" s="6">
        <f>SUM(H12:L12)</f>
        <v>5</v>
      </c>
      <c r="N12" s="1"/>
      <c r="O12" s="1"/>
    </row>
    <row r="13" spans="1:15">
      <c r="A13" s="9">
        <v>1100</v>
      </c>
      <c r="B13" s="6">
        <v>49</v>
      </c>
      <c r="C13" s="6">
        <v>36</v>
      </c>
      <c r="D13" s="6">
        <v>49</v>
      </c>
      <c r="E13" s="6">
        <v>36</v>
      </c>
      <c r="F13" s="6">
        <v>49</v>
      </c>
      <c r="G13" s="6">
        <f>SUM(B13:F13)</f>
        <v>219</v>
      </c>
      <c r="H13" s="6">
        <f t="shared" si="0"/>
        <v>1</v>
      </c>
      <c r="I13" s="6">
        <f t="shared" si="0"/>
        <v>1</v>
      </c>
      <c r="J13" s="6">
        <f t="shared" si="0"/>
        <v>1</v>
      </c>
      <c r="K13" s="6">
        <f t="shared" si="0"/>
        <v>1</v>
      </c>
      <c r="L13" s="6">
        <f t="shared" si="0"/>
        <v>1</v>
      </c>
      <c r="M13" s="6">
        <f>SUM(H13:L13)</f>
        <v>5</v>
      </c>
      <c r="N13" s="1"/>
      <c r="O13" s="1"/>
    </row>
    <row r="14" spans="1:15">
      <c r="A14" s="11" t="s">
        <v>13</v>
      </c>
      <c r="B14" s="16">
        <f t="shared" ref="B14:M14" si="1">SUM(B10:B13)</f>
        <v>148</v>
      </c>
      <c r="C14" s="16">
        <f t="shared" si="1"/>
        <v>136</v>
      </c>
      <c r="D14" s="16">
        <f t="shared" si="1"/>
        <v>148</v>
      </c>
      <c r="E14" s="16">
        <f t="shared" si="1"/>
        <v>136</v>
      </c>
      <c r="F14" s="16">
        <f t="shared" si="1"/>
        <v>148</v>
      </c>
      <c r="G14" s="16">
        <f t="shared" si="1"/>
        <v>716</v>
      </c>
      <c r="H14" s="16">
        <f t="shared" si="1"/>
        <v>3</v>
      </c>
      <c r="I14" s="16">
        <f t="shared" si="1"/>
        <v>4</v>
      </c>
      <c r="J14" s="16">
        <f t="shared" si="1"/>
        <v>3</v>
      </c>
      <c r="K14" s="16">
        <f t="shared" si="1"/>
        <v>4</v>
      </c>
      <c r="L14" s="16">
        <f t="shared" si="1"/>
        <v>3</v>
      </c>
      <c r="M14" s="16">
        <f t="shared" si="1"/>
        <v>17</v>
      </c>
      <c r="N14" s="1"/>
      <c r="O14" s="1"/>
    </row>
    <row r="15" spans="1:15">
      <c r="A15" s="9">
        <v>1200</v>
      </c>
      <c r="B15" s="6">
        <v>16</v>
      </c>
      <c r="C15" s="6">
        <v>36</v>
      </c>
      <c r="D15" s="6">
        <v>16</v>
      </c>
      <c r="E15" s="6">
        <v>36</v>
      </c>
      <c r="F15" s="6">
        <v>16</v>
      </c>
      <c r="G15" s="6">
        <f>SUM(B15:F15)</f>
        <v>120</v>
      </c>
      <c r="H15" s="6">
        <f t="shared" ref="H15:L19" si="2">IF(B15&gt;0, 1, 0)</f>
        <v>1</v>
      </c>
      <c r="I15" s="6">
        <f t="shared" si="2"/>
        <v>1</v>
      </c>
      <c r="J15" s="6">
        <f t="shared" si="2"/>
        <v>1</v>
      </c>
      <c r="K15" s="6">
        <f t="shared" si="2"/>
        <v>1</v>
      </c>
      <c r="L15" s="6">
        <f t="shared" si="2"/>
        <v>1</v>
      </c>
      <c r="M15" s="6">
        <f>SUM(H15:L15)</f>
        <v>5</v>
      </c>
      <c r="N15" s="1"/>
      <c r="O15" s="1"/>
    </row>
    <row r="16" spans="1:15">
      <c r="A16" s="9">
        <v>1300</v>
      </c>
      <c r="B16" s="6">
        <v>22</v>
      </c>
      <c r="C16" s="6">
        <v>0</v>
      </c>
      <c r="D16" s="6">
        <v>22</v>
      </c>
      <c r="E16" s="6">
        <v>0</v>
      </c>
      <c r="F16" s="6">
        <v>22</v>
      </c>
      <c r="G16" s="6">
        <f>SUM(B16:F16)</f>
        <v>66</v>
      </c>
      <c r="H16" s="6">
        <f t="shared" si="2"/>
        <v>1</v>
      </c>
      <c r="I16" s="6">
        <f t="shared" si="2"/>
        <v>0</v>
      </c>
      <c r="J16" s="6">
        <f t="shared" si="2"/>
        <v>1</v>
      </c>
      <c r="K16" s="6">
        <f t="shared" si="2"/>
        <v>0</v>
      </c>
      <c r="L16" s="6">
        <f t="shared" si="2"/>
        <v>1</v>
      </c>
      <c r="M16" s="6">
        <f>SUM(H16:L16)</f>
        <v>3</v>
      </c>
      <c r="N16" s="1"/>
      <c r="O16" s="1"/>
    </row>
    <row r="17" spans="1:15">
      <c r="A17" s="9">
        <v>1400</v>
      </c>
      <c r="B17" s="6">
        <v>23</v>
      </c>
      <c r="C17" s="6">
        <v>8</v>
      </c>
      <c r="D17" s="6">
        <v>23</v>
      </c>
      <c r="E17" s="6">
        <v>44</v>
      </c>
      <c r="F17" s="6">
        <v>23</v>
      </c>
      <c r="G17" s="6">
        <f>SUM(B17:F17)</f>
        <v>121</v>
      </c>
      <c r="H17" s="6">
        <f t="shared" si="2"/>
        <v>1</v>
      </c>
      <c r="I17" s="6">
        <f t="shared" si="2"/>
        <v>1</v>
      </c>
      <c r="J17" s="6">
        <f t="shared" si="2"/>
        <v>1</v>
      </c>
      <c r="K17" s="6">
        <f t="shared" si="2"/>
        <v>1</v>
      </c>
      <c r="L17" s="6">
        <f t="shared" si="2"/>
        <v>1</v>
      </c>
      <c r="M17" s="6">
        <f>SUM(H17:L17)</f>
        <v>5</v>
      </c>
      <c r="N17" s="1"/>
      <c r="O17" s="1"/>
    </row>
    <row r="18" spans="1:15">
      <c r="A18" s="9">
        <v>1500</v>
      </c>
      <c r="B18" s="6">
        <v>0</v>
      </c>
      <c r="C18" s="26">
        <v>26</v>
      </c>
      <c r="D18" s="26">
        <v>18</v>
      </c>
      <c r="E18" s="26">
        <v>44</v>
      </c>
      <c r="F18" s="6">
        <v>0</v>
      </c>
      <c r="G18" s="6">
        <f>SUM(B18:F18)</f>
        <v>88</v>
      </c>
      <c r="H18" s="6">
        <f t="shared" si="2"/>
        <v>0</v>
      </c>
      <c r="I18" s="6">
        <f t="shared" si="2"/>
        <v>1</v>
      </c>
      <c r="J18" s="6">
        <f t="shared" si="2"/>
        <v>1</v>
      </c>
      <c r="K18" s="6">
        <f t="shared" si="2"/>
        <v>1</v>
      </c>
      <c r="L18" s="6">
        <f t="shared" si="2"/>
        <v>0</v>
      </c>
      <c r="M18" s="6">
        <f>SUM(H18:L18)</f>
        <v>3</v>
      </c>
      <c r="N18" s="1"/>
      <c r="O18" s="1"/>
    </row>
    <row r="19" spans="1:15">
      <c r="A19" s="9">
        <v>1600</v>
      </c>
      <c r="B19" s="6">
        <v>0</v>
      </c>
      <c r="C19" s="6">
        <v>18</v>
      </c>
      <c r="D19" s="6">
        <v>18</v>
      </c>
      <c r="E19" s="6">
        <v>18</v>
      </c>
      <c r="F19" s="6">
        <v>0</v>
      </c>
      <c r="G19" s="6">
        <f>SUM(B19:F19)</f>
        <v>54</v>
      </c>
      <c r="H19" s="6">
        <f t="shared" si="2"/>
        <v>0</v>
      </c>
      <c r="I19" s="6">
        <f t="shared" si="2"/>
        <v>1</v>
      </c>
      <c r="J19" s="6">
        <f t="shared" si="2"/>
        <v>1</v>
      </c>
      <c r="K19" s="6">
        <f t="shared" si="2"/>
        <v>1</v>
      </c>
      <c r="L19" s="6">
        <f t="shared" si="2"/>
        <v>0</v>
      </c>
      <c r="M19" s="6">
        <f>SUM(H19:L19)</f>
        <v>3</v>
      </c>
      <c r="N19" s="1"/>
      <c r="O19" s="1"/>
    </row>
    <row r="20" spans="1:15">
      <c r="A20" s="11" t="s">
        <v>14</v>
      </c>
      <c r="B20" s="16">
        <f t="shared" ref="B20:M20" si="3">SUM(B15:B19)</f>
        <v>61</v>
      </c>
      <c r="C20" s="16">
        <f t="shared" si="3"/>
        <v>88</v>
      </c>
      <c r="D20" s="16">
        <f t="shared" si="3"/>
        <v>97</v>
      </c>
      <c r="E20" s="16">
        <f t="shared" si="3"/>
        <v>142</v>
      </c>
      <c r="F20" s="16">
        <f t="shared" si="3"/>
        <v>61</v>
      </c>
      <c r="G20" s="16">
        <f t="shared" si="3"/>
        <v>449</v>
      </c>
      <c r="H20" s="16">
        <f t="shared" si="3"/>
        <v>3</v>
      </c>
      <c r="I20" s="16">
        <f t="shared" si="3"/>
        <v>4</v>
      </c>
      <c r="J20" s="16">
        <f t="shared" si="3"/>
        <v>5</v>
      </c>
      <c r="K20" s="16">
        <f t="shared" si="3"/>
        <v>4</v>
      </c>
      <c r="L20" s="16">
        <f t="shared" si="3"/>
        <v>3</v>
      </c>
      <c r="M20" s="16">
        <f t="shared" si="3"/>
        <v>19</v>
      </c>
      <c r="N20" s="1"/>
      <c r="O20" s="1"/>
    </row>
    <row r="21" spans="1:15">
      <c r="A21" s="9">
        <v>1700</v>
      </c>
      <c r="B21" s="6">
        <v>0</v>
      </c>
      <c r="C21" s="6">
        <v>16</v>
      </c>
      <c r="D21" s="6">
        <v>0</v>
      </c>
      <c r="E21" s="6">
        <v>16</v>
      </c>
      <c r="F21" s="6">
        <v>0</v>
      </c>
      <c r="G21" s="6">
        <f>SUM(B21:F21)</f>
        <v>32</v>
      </c>
      <c r="H21" s="6">
        <f t="shared" ref="H21:L25" si="4">IF(B21&gt;0, 1, 0)</f>
        <v>0</v>
      </c>
      <c r="I21" s="6">
        <f t="shared" si="4"/>
        <v>1</v>
      </c>
      <c r="J21" s="6">
        <f t="shared" si="4"/>
        <v>0</v>
      </c>
      <c r="K21" s="6">
        <f t="shared" si="4"/>
        <v>1</v>
      </c>
      <c r="L21" s="6">
        <f t="shared" si="4"/>
        <v>0</v>
      </c>
      <c r="M21" s="6">
        <f>SUM(H21:L21)</f>
        <v>2</v>
      </c>
      <c r="N21" s="1"/>
      <c r="O21" s="1"/>
    </row>
    <row r="22" spans="1:15">
      <c r="A22" s="9">
        <v>1800</v>
      </c>
      <c r="B22" s="6">
        <v>18</v>
      </c>
      <c r="C22" s="6">
        <v>16</v>
      </c>
      <c r="D22" s="6">
        <v>26</v>
      </c>
      <c r="E22" s="6">
        <v>16</v>
      </c>
      <c r="F22" s="6">
        <v>0</v>
      </c>
      <c r="G22" s="6">
        <f>SUM(B22:F22)</f>
        <v>76</v>
      </c>
      <c r="H22" s="6">
        <f t="shared" si="4"/>
        <v>1</v>
      </c>
      <c r="I22" s="6">
        <f t="shared" si="4"/>
        <v>1</v>
      </c>
      <c r="J22" s="6">
        <f t="shared" si="4"/>
        <v>1</v>
      </c>
      <c r="K22" s="6">
        <f t="shared" si="4"/>
        <v>1</v>
      </c>
      <c r="L22" s="6">
        <f t="shared" si="4"/>
        <v>0</v>
      </c>
      <c r="M22" s="6">
        <f>SUM(H22:L22)</f>
        <v>4</v>
      </c>
      <c r="N22" s="1"/>
      <c r="O22" s="1"/>
    </row>
    <row r="23" spans="1:15">
      <c r="A23" s="9">
        <v>1900</v>
      </c>
      <c r="B23" s="6">
        <v>18</v>
      </c>
      <c r="C23" s="6">
        <v>0</v>
      </c>
      <c r="D23" s="6">
        <v>26</v>
      </c>
      <c r="E23" s="6">
        <v>0</v>
      </c>
      <c r="F23" s="6">
        <v>0</v>
      </c>
      <c r="G23" s="6">
        <f>SUM(B23:F23)</f>
        <v>44</v>
      </c>
      <c r="H23" s="6">
        <f t="shared" si="4"/>
        <v>1</v>
      </c>
      <c r="I23" s="6">
        <f t="shared" si="4"/>
        <v>0</v>
      </c>
      <c r="J23" s="6">
        <f t="shared" si="4"/>
        <v>1</v>
      </c>
      <c r="K23" s="6">
        <f t="shared" si="4"/>
        <v>0</v>
      </c>
      <c r="L23" s="6">
        <f t="shared" si="4"/>
        <v>0</v>
      </c>
      <c r="M23" s="6">
        <f>SUM(H23:L23)</f>
        <v>2</v>
      </c>
      <c r="N23" s="51" t="s">
        <v>36</v>
      </c>
      <c r="O23" s="52">
        <f>(M12+M13+M15+M16+M17+M18)/30</f>
        <v>0.8666666666666667</v>
      </c>
    </row>
    <row r="24" spans="1:15">
      <c r="A24" s="9">
        <v>2000</v>
      </c>
      <c r="B24" s="6">
        <v>18</v>
      </c>
      <c r="C24" s="6">
        <v>0</v>
      </c>
      <c r="D24" s="6">
        <v>26</v>
      </c>
      <c r="E24" s="6">
        <v>0</v>
      </c>
      <c r="F24" s="6">
        <v>0</v>
      </c>
      <c r="G24" s="6">
        <f>SUM(B24:F24)</f>
        <v>44</v>
      </c>
      <c r="H24" s="6">
        <f t="shared" si="4"/>
        <v>1</v>
      </c>
      <c r="I24" s="6">
        <f t="shared" si="4"/>
        <v>0</v>
      </c>
      <c r="J24" s="6">
        <f t="shared" si="4"/>
        <v>1</v>
      </c>
      <c r="K24" s="6">
        <f t="shared" si="4"/>
        <v>0</v>
      </c>
      <c r="L24" s="6">
        <f t="shared" si="4"/>
        <v>0</v>
      </c>
      <c r="M24" s="6">
        <f>SUM(H24:L24)</f>
        <v>2</v>
      </c>
      <c r="N24" s="9" t="s">
        <v>37</v>
      </c>
      <c r="O24" s="53">
        <f>M14/20</f>
        <v>0.85</v>
      </c>
    </row>
    <row r="25" spans="1:15">
      <c r="A25" s="9">
        <v>2100</v>
      </c>
      <c r="B25" s="6">
        <v>0</v>
      </c>
      <c r="C25" s="6">
        <v>0</v>
      </c>
      <c r="D25" s="6">
        <v>0</v>
      </c>
      <c r="E25" s="6">
        <v>0</v>
      </c>
      <c r="F25" s="6">
        <v>0</v>
      </c>
      <c r="G25" s="6">
        <f>SUM(B25:F25)</f>
        <v>0</v>
      </c>
      <c r="H25" s="6">
        <f t="shared" si="4"/>
        <v>0</v>
      </c>
      <c r="I25" s="6">
        <f t="shared" si="4"/>
        <v>0</v>
      </c>
      <c r="J25" s="6">
        <f t="shared" si="4"/>
        <v>0</v>
      </c>
      <c r="K25" s="6">
        <f t="shared" si="4"/>
        <v>0</v>
      </c>
      <c r="L25" s="6">
        <f t="shared" si="4"/>
        <v>0</v>
      </c>
      <c r="M25" s="6">
        <f>SUM(H25:L25)</f>
        <v>0</v>
      </c>
      <c r="N25" s="9" t="s">
        <v>38</v>
      </c>
      <c r="O25" s="53">
        <f>M20/25</f>
        <v>0.76</v>
      </c>
    </row>
    <row r="26" spans="1:15">
      <c r="A26" s="11" t="s">
        <v>15</v>
      </c>
      <c r="B26" s="16">
        <f t="shared" ref="B26:M26" si="5">SUM(B21:B25)</f>
        <v>54</v>
      </c>
      <c r="C26" s="16">
        <f t="shared" si="5"/>
        <v>32</v>
      </c>
      <c r="D26" s="16">
        <f t="shared" si="5"/>
        <v>78</v>
      </c>
      <c r="E26" s="16">
        <f t="shared" si="5"/>
        <v>32</v>
      </c>
      <c r="F26" s="16">
        <f t="shared" si="5"/>
        <v>0</v>
      </c>
      <c r="G26" s="16">
        <f t="shared" si="5"/>
        <v>196</v>
      </c>
      <c r="H26" s="16">
        <f t="shared" si="5"/>
        <v>3</v>
      </c>
      <c r="I26" s="16">
        <f t="shared" si="5"/>
        <v>2</v>
      </c>
      <c r="J26" s="16">
        <f t="shared" si="5"/>
        <v>3</v>
      </c>
      <c r="K26" s="16">
        <f t="shared" si="5"/>
        <v>2</v>
      </c>
      <c r="L26" s="16">
        <f t="shared" si="5"/>
        <v>0</v>
      </c>
      <c r="M26" s="16">
        <f t="shared" si="5"/>
        <v>10</v>
      </c>
      <c r="N26" s="9" t="s">
        <v>39</v>
      </c>
      <c r="O26" s="53">
        <f>(M14+M20)/45</f>
        <v>0.8</v>
      </c>
    </row>
    <row r="27" spans="1:15" ht="15" thickBot="1">
      <c r="A27" s="13" t="s">
        <v>16</v>
      </c>
      <c r="B27" s="17">
        <f t="shared" ref="B27:M27" si="6">B14+B20+B26</f>
        <v>263</v>
      </c>
      <c r="C27" s="17">
        <f t="shared" si="6"/>
        <v>256</v>
      </c>
      <c r="D27" s="17">
        <f t="shared" si="6"/>
        <v>323</v>
      </c>
      <c r="E27" s="17">
        <f t="shared" si="6"/>
        <v>310</v>
      </c>
      <c r="F27" s="17">
        <f t="shared" si="6"/>
        <v>209</v>
      </c>
      <c r="G27" s="17">
        <f t="shared" si="6"/>
        <v>1361</v>
      </c>
      <c r="H27" s="17">
        <f t="shared" si="6"/>
        <v>9</v>
      </c>
      <c r="I27" s="17">
        <f t="shared" si="6"/>
        <v>10</v>
      </c>
      <c r="J27" s="17">
        <f t="shared" si="6"/>
        <v>11</v>
      </c>
      <c r="K27" s="17">
        <f t="shared" si="6"/>
        <v>10</v>
      </c>
      <c r="L27" s="17">
        <f t="shared" si="6"/>
        <v>6</v>
      </c>
      <c r="M27" s="17">
        <f t="shared" si="6"/>
        <v>46</v>
      </c>
      <c r="N27" s="9" t="s">
        <v>40</v>
      </c>
      <c r="O27" s="53">
        <f>M27/70</f>
        <v>0.65714285714285714</v>
      </c>
    </row>
    <row r="28" spans="1:15" ht="15" thickTop="1">
      <c r="A28" s="1"/>
      <c r="B28" s="1"/>
      <c r="C28" s="1"/>
      <c r="D28" s="1"/>
      <c r="E28" s="1"/>
      <c r="F28" s="1"/>
      <c r="G28" s="1"/>
    </row>
    <row r="29" spans="1:15" ht="37">
      <c r="A29" s="1"/>
      <c r="B29" s="18" t="s">
        <v>21</v>
      </c>
      <c r="C29" s="19" t="s">
        <v>22</v>
      </c>
      <c r="D29" s="19" t="s">
        <v>23</v>
      </c>
      <c r="E29" s="20" t="s">
        <v>24</v>
      </c>
      <c r="F29" s="20" t="s">
        <v>25</v>
      </c>
      <c r="G29" s="20" t="s">
        <v>26</v>
      </c>
    </row>
    <row r="30" spans="1:15">
      <c r="A30" s="1"/>
      <c r="B30" s="21" t="s">
        <v>27</v>
      </c>
      <c r="C30" s="22">
        <f>G14/C7</f>
        <v>10.228571428571428</v>
      </c>
      <c r="D30" s="22">
        <f>G20/C7</f>
        <v>6.4142857142857146</v>
      </c>
      <c r="E30" s="22">
        <f>(G20+G14)/C7</f>
        <v>16.642857142857142</v>
      </c>
      <c r="F30" s="22">
        <f>(G12+G13+G15+G16+G17+G18)/C7</f>
        <v>12.3</v>
      </c>
      <c r="G30" s="22">
        <f>G27/C7</f>
        <v>19.442857142857143</v>
      </c>
    </row>
    <row r="31" spans="1:15">
      <c r="A31" s="1"/>
      <c r="B31" s="21" t="s">
        <v>28</v>
      </c>
      <c r="C31" s="23">
        <f>C30/20</f>
        <v>0.51142857142857134</v>
      </c>
      <c r="D31" s="23">
        <f>D30/25</f>
        <v>0.25657142857142856</v>
      </c>
      <c r="E31" s="23">
        <f>E30/45</f>
        <v>0.3698412698412698</v>
      </c>
      <c r="F31" s="23">
        <f>F30/30</f>
        <v>0.41000000000000003</v>
      </c>
      <c r="G31" s="23">
        <f>G30/70</f>
        <v>0.27775510204081633</v>
      </c>
    </row>
    <row r="32" spans="1:15">
      <c r="A32" s="1"/>
      <c r="B32" s="21" t="s">
        <v>29</v>
      </c>
      <c r="C32" s="23">
        <f>C30/M14</f>
        <v>0.60168067226890753</v>
      </c>
      <c r="D32" s="23">
        <f>D30/M20</f>
        <v>0.33759398496240606</v>
      </c>
      <c r="E32" s="23">
        <f>E30/(M14+M20)</f>
        <v>0.46230158730158727</v>
      </c>
      <c r="F32" s="23">
        <f>F30/(M12+M13+M15+M16+M17+M18)</f>
        <v>0.47307692307692312</v>
      </c>
      <c r="G32" s="23">
        <f>G30/M27</f>
        <v>0.42267080745341618</v>
      </c>
    </row>
    <row r="33" spans="1:7">
      <c r="A33" s="1"/>
      <c r="B33" s="21" t="s">
        <v>30</v>
      </c>
      <c r="C33" s="23">
        <f>O24</f>
        <v>0.85</v>
      </c>
      <c r="D33" s="23">
        <f>O25</f>
        <v>0.76</v>
      </c>
      <c r="E33" s="23">
        <f>O26</f>
        <v>0.8</v>
      </c>
      <c r="F33" s="23">
        <f>O23</f>
        <v>0.8666666666666667</v>
      </c>
      <c r="G33" s="23">
        <f>O27</f>
        <v>0.65714285714285714</v>
      </c>
    </row>
    <row r="34" spans="1:7">
      <c r="A34" s="1"/>
      <c r="B34" s="1"/>
      <c r="C34" s="1"/>
      <c r="D34" s="1"/>
      <c r="E34" s="1"/>
      <c r="F34" s="1"/>
      <c r="G34" s="1"/>
    </row>
    <row r="35" spans="1:7">
      <c r="A35" s="24" t="s">
        <v>27</v>
      </c>
      <c r="B35" s="55" t="s">
        <v>31</v>
      </c>
      <c r="C35" s="55"/>
      <c r="D35" s="55"/>
      <c r="E35" s="55"/>
      <c r="F35" s="55"/>
      <c r="G35" s="55"/>
    </row>
    <row r="36" spans="1:7">
      <c r="A36" s="24" t="s">
        <v>28</v>
      </c>
      <c r="B36" s="55" t="s">
        <v>32</v>
      </c>
      <c r="C36" s="55"/>
      <c r="D36" s="55"/>
      <c r="E36" s="55"/>
      <c r="F36" s="55"/>
      <c r="G36" s="55"/>
    </row>
    <row r="37" spans="1:7">
      <c r="A37" s="24" t="s">
        <v>29</v>
      </c>
      <c r="B37" s="55" t="s">
        <v>33</v>
      </c>
      <c r="C37" s="55"/>
      <c r="D37" s="55"/>
      <c r="E37" s="55"/>
      <c r="F37" s="55"/>
      <c r="G37" s="55"/>
    </row>
    <row r="38" spans="1:7">
      <c r="A38" s="24" t="s">
        <v>30</v>
      </c>
      <c r="B38" s="55" t="s">
        <v>34</v>
      </c>
      <c r="C38" s="55"/>
      <c r="D38" s="55"/>
      <c r="E38" s="55"/>
      <c r="F38" s="55"/>
      <c r="G38" s="55"/>
    </row>
    <row r="39" spans="1:7">
      <c r="A39" s="1"/>
      <c r="B39" s="1"/>
      <c r="C39" s="1"/>
      <c r="D39" s="1"/>
      <c r="E39" s="1"/>
      <c r="F39" s="1"/>
      <c r="G39" s="1"/>
    </row>
    <row r="40" spans="1:7">
      <c r="A40" s="49"/>
      <c r="B40" s="50"/>
      <c r="C40" s="1"/>
      <c r="D40" s="1"/>
      <c r="E40" s="1"/>
      <c r="F40" s="1"/>
      <c r="G40" s="1"/>
    </row>
    <row r="41" spans="1:7">
      <c r="A41" s="50"/>
      <c r="B41" s="58"/>
      <c r="C41" s="58"/>
      <c r="D41" s="58"/>
      <c r="E41" s="58"/>
      <c r="F41" s="58"/>
      <c r="G41" s="58"/>
    </row>
    <row r="42" spans="1:7">
      <c r="A42" s="1"/>
      <c r="B42" s="58"/>
      <c r="C42" s="58"/>
      <c r="D42" s="58"/>
      <c r="E42" s="58"/>
      <c r="F42" s="58"/>
      <c r="G42" s="58"/>
    </row>
  </sheetData>
  <mergeCells count="5">
    <mergeCell ref="B35:G35"/>
    <mergeCell ref="B36:G36"/>
    <mergeCell ref="B37:G37"/>
    <mergeCell ref="B38:G38"/>
    <mergeCell ref="B41:G42"/>
  </mergeCells>
  <pageMargins left="0.7" right="0.7" top="0.75" bottom="0.75" header="0.3" footer="0.3"/>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workbookViewId="0">
      <selection activeCell="D18" sqref="D18"/>
    </sheetView>
  </sheetViews>
  <sheetFormatPr baseColWidth="10" defaultColWidth="8.83203125" defaultRowHeight="14" x14ac:dyDescent="0"/>
  <cols>
    <col min="7" max="7" width="8.6640625" customWidth="1"/>
    <col min="8" max="15" width="8.83203125" hidden="1" customWidth="1"/>
  </cols>
  <sheetData>
    <row r="1" spans="1:15">
      <c r="A1" s="1" t="s">
        <v>0</v>
      </c>
      <c r="B1" s="1"/>
      <c r="C1" s="1"/>
      <c r="D1" s="1"/>
      <c r="E1" s="1"/>
      <c r="F1" s="1"/>
      <c r="G1" s="1"/>
    </row>
    <row r="2" spans="1:15">
      <c r="A2" s="1" t="s">
        <v>1</v>
      </c>
      <c r="B2" s="1"/>
      <c r="C2" s="1"/>
      <c r="D2" s="1"/>
      <c r="E2" s="1"/>
      <c r="F2" s="1"/>
      <c r="G2" s="1"/>
    </row>
    <row r="3" spans="1:15">
      <c r="A3" s="1" t="s">
        <v>2</v>
      </c>
      <c r="B3" s="1"/>
      <c r="C3" s="1"/>
      <c r="D3" s="1"/>
      <c r="E3" s="1"/>
      <c r="F3" s="1"/>
      <c r="G3" s="1"/>
    </row>
    <row r="4" spans="1:15">
      <c r="A4" s="2" t="s">
        <v>17</v>
      </c>
      <c r="B4" s="1"/>
      <c r="C4" s="1"/>
      <c r="D4" s="1"/>
      <c r="E4" s="1"/>
      <c r="F4" s="1"/>
      <c r="G4" s="1"/>
    </row>
    <row r="5" spans="1:15">
      <c r="A5" s="1"/>
      <c r="B5" s="1"/>
      <c r="C5" s="1"/>
      <c r="D5" s="1"/>
      <c r="E5" s="1"/>
      <c r="F5" s="1"/>
      <c r="G5" s="1"/>
    </row>
    <row r="6" spans="1:15">
      <c r="A6" s="3" t="s">
        <v>18</v>
      </c>
      <c r="B6" s="15" t="s">
        <v>4</v>
      </c>
      <c r="C6" s="4">
        <v>409</v>
      </c>
      <c r="D6" s="1"/>
      <c r="E6" s="1"/>
      <c r="F6" s="1" t="s">
        <v>19</v>
      </c>
      <c r="G6" s="1" t="s">
        <v>20</v>
      </c>
    </row>
    <row r="7" spans="1:15">
      <c r="A7" s="3" t="s">
        <v>5</v>
      </c>
      <c r="B7" s="3"/>
      <c r="C7" s="4">
        <v>70</v>
      </c>
      <c r="D7" s="1"/>
      <c r="E7" s="1"/>
      <c r="F7" s="1"/>
      <c r="G7" s="1"/>
    </row>
    <row r="8" spans="1:15">
      <c r="A8" s="1"/>
      <c r="B8" s="1"/>
      <c r="C8" s="1"/>
      <c r="D8" s="1"/>
      <c r="E8" s="1"/>
      <c r="F8" s="1"/>
      <c r="G8" s="1"/>
    </row>
    <row r="9" spans="1:15">
      <c r="A9" s="7" t="s">
        <v>6</v>
      </c>
      <c r="B9" s="8" t="s">
        <v>7</v>
      </c>
      <c r="C9" s="8" t="s">
        <v>8</v>
      </c>
      <c r="D9" s="8" t="s">
        <v>9</v>
      </c>
      <c r="E9" s="8" t="s">
        <v>10</v>
      </c>
      <c r="F9" s="8" t="s">
        <v>11</v>
      </c>
      <c r="G9" s="8" t="s">
        <v>12</v>
      </c>
      <c r="H9" s="8" t="s">
        <v>7</v>
      </c>
      <c r="I9" s="8" t="s">
        <v>8</v>
      </c>
      <c r="J9" s="8" t="s">
        <v>9</v>
      </c>
      <c r="K9" s="8" t="s">
        <v>10</v>
      </c>
      <c r="L9" s="8" t="s">
        <v>11</v>
      </c>
      <c r="M9" s="8" t="s">
        <v>12</v>
      </c>
      <c r="N9" s="1"/>
      <c r="O9" s="1"/>
    </row>
    <row r="10" spans="1:15">
      <c r="A10" s="9">
        <v>800</v>
      </c>
      <c r="B10" s="6">
        <v>30</v>
      </c>
      <c r="C10" s="6">
        <v>29</v>
      </c>
      <c r="D10" s="6">
        <v>30</v>
      </c>
      <c r="E10" s="6">
        <v>29</v>
      </c>
      <c r="F10" s="6">
        <v>30</v>
      </c>
      <c r="G10" s="6">
        <f>SUM(B10:F10)</f>
        <v>148</v>
      </c>
      <c r="H10" s="6">
        <f t="shared" ref="H10:L13" si="0">IF(B10&gt;0, 1, 0)</f>
        <v>1</v>
      </c>
      <c r="I10" s="6">
        <f t="shared" si="0"/>
        <v>1</v>
      </c>
      <c r="J10" s="6">
        <f t="shared" si="0"/>
        <v>1</v>
      </c>
      <c r="K10" s="6">
        <f t="shared" si="0"/>
        <v>1</v>
      </c>
      <c r="L10" s="6">
        <f t="shared" si="0"/>
        <v>1</v>
      </c>
      <c r="M10" s="6">
        <f>SUM(H10:L10)</f>
        <v>5</v>
      </c>
      <c r="N10" s="1"/>
      <c r="O10" s="1"/>
    </row>
    <row r="11" spans="1:15">
      <c r="A11" s="9">
        <v>900</v>
      </c>
      <c r="B11" s="6">
        <v>34</v>
      </c>
      <c r="C11" s="6">
        <v>29</v>
      </c>
      <c r="D11" s="6">
        <v>34</v>
      </c>
      <c r="E11" s="6">
        <v>29</v>
      </c>
      <c r="F11" s="6">
        <v>34</v>
      </c>
      <c r="G11" s="6">
        <f>SUM(B11:F11)</f>
        <v>160</v>
      </c>
      <c r="H11" s="6">
        <f t="shared" si="0"/>
        <v>1</v>
      </c>
      <c r="I11" s="6">
        <f t="shared" si="0"/>
        <v>1</v>
      </c>
      <c r="J11" s="6">
        <f t="shared" si="0"/>
        <v>1</v>
      </c>
      <c r="K11" s="6">
        <f t="shared" si="0"/>
        <v>1</v>
      </c>
      <c r="L11" s="6">
        <f t="shared" si="0"/>
        <v>1</v>
      </c>
      <c r="M11" s="6">
        <f>SUM(H11:L11)</f>
        <v>5</v>
      </c>
      <c r="N11" s="1"/>
      <c r="O11" s="1"/>
    </row>
    <row r="12" spans="1:15">
      <c r="A12" s="9">
        <v>1000</v>
      </c>
      <c r="B12" s="6">
        <v>41</v>
      </c>
      <c r="C12" s="6">
        <v>28</v>
      </c>
      <c r="D12" s="6">
        <v>41</v>
      </c>
      <c r="E12" s="6">
        <v>28</v>
      </c>
      <c r="F12" s="6">
        <v>41</v>
      </c>
      <c r="G12" s="6">
        <f>SUM(B12:F12)</f>
        <v>179</v>
      </c>
      <c r="H12" s="6">
        <f t="shared" si="0"/>
        <v>1</v>
      </c>
      <c r="I12" s="6">
        <f t="shared" si="0"/>
        <v>1</v>
      </c>
      <c r="J12" s="6">
        <f t="shared" si="0"/>
        <v>1</v>
      </c>
      <c r="K12" s="6">
        <f t="shared" si="0"/>
        <v>1</v>
      </c>
      <c r="L12" s="6">
        <f t="shared" si="0"/>
        <v>1</v>
      </c>
      <c r="M12" s="6">
        <f>SUM(H12:L12)</f>
        <v>5</v>
      </c>
      <c r="N12" s="1"/>
      <c r="O12" s="1"/>
    </row>
    <row r="13" spans="1:15">
      <c r="A13" s="9">
        <v>1100</v>
      </c>
      <c r="B13" s="6">
        <v>41</v>
      </c>
      <c r="C13" s="6">
        <v>71</v>
      </c>
      <c r="D13" s="6">
        <v>41</v>
      </c>
      <c r="E13" s="6">
        <v>71</v>
      </c>
      <c r="F13" s="6">
        <v>41</v>
      </c>
      <c r="G13" s="6">
        <f>SUM(B13:F13)</f>
        <v>265</v>
      </c>
      <c r="H13" s="6">
        <f t="shared" si="0"/>
        <v>1</v>
      </c>
      <c r="I13" s="6">
        <f t="shared" si="0"/>
        <v>1</v>
      </c>
      <c r="J13" s="6">
        <f t="shared" si="0"/>
        <v>1</v>
      </c>
      <c r="K13" s="6">
        <f t="shared" si="0"/>
        <v>1</v>
      </c>
      <c r="L13" s="6">
        <f t="shared" si="0"/>
        <v>1</v>
      </c>
      <c r="M13" s="6">
        <f>SUM(H13:L13)</f>
        <v>5</v>
      </c>
      <c r="N13" s="1"/>
      <c r="O13" s="1"/>
    </row>
    <row r="14" spans="1:15">
      <c r="A14" s="11" t="s">
        <v>13</v>
      </c>
      <c r="B14" s="16">
        <f t="shared" ref="B14:M14" si="1">SUM(B10:B13)</f>
        <v>146</v>
      </c>
      <c r="C14" s="16">
        <f t="shared" si="1"/>
        <v>157</v>
      </c>
      <c r="D14" s="16">
        <f t="shared" si="1"/>
        <v>146</v>
      </c>
      <c r="E14" s="16">
        <f t="shared" si="1"/>
        <v>157</v>
      </c>
      <c r="F14" s="16">
        <f t="shared" si="1"/>
        <v>146</v>
      </c>
      <c r="G14" s="16">
        <f t="shared" si="1"/>
        <v>752</v>
      </c>
      <c r="H14" s="16">
        <f t="shared" si="1"/>
        <v>4</v>
      </c>
      <c r="I14" s="16">
        <f t="shared" si="1"/>
        <v>4</v>
      </c>
      <c r="J14" s="16">
        <f t="shared" si="1"/>
        <v>4</v>
      </c>
      <c r="K14" s="16">
        <f t="shared" si="1"/>
        <v>4</v>
      </c>
      <c r="L14" s="16">
        <f t="shared" si="1"/>
        <v>4</v>
      </c>
      <c r="M14" s="16">
        <f t="shared" si="1"/>
        <v>20</v>
      </c>
      <c r="N14" s="1"/>
      <c r="O14" s="1"/>
    </row>
    <row r="15" spans="1:15">
      <c r="A15" s="9">
        <v>1200</v>
      </c>
      <c r="B15" s="6">
        <v>48</v>
      </c>
      <c r="C15" s="6">
        <v>71</v>
      </c>
      <c r="D15" s="6">
        <v>48</v>
      </c>
      <c r="E15" s="6">
        <v>71</v>
      </c>
      <c r="F15" s="6">
        <v>48</v>
      </c>
      <c r="G15" s="6">
        <f>SUM(B15:F15)</f>
        <v>286</v>
      </c>
      <c r="H15" s="6">
        <f t="shared" ref="H15:L19" si="2">IF(B15&gt;0, 1, 0)</f>
        <v>1</v>
      </c>
      <c r="I15" s="6">
        <f t="shared" si="2"/>
        <v>1</v>
      </c>
      <c r="J15" s="6">
        <f t="shared" si="2"/>
        <v>1</v>
      </c>
      <c r="K15" s="6">
        <f t="shared" si="2"/>
        <v>1</v>
      </c>
      <c r="L15" s="6">
        <f t="shared" si="2"/>
        <v>1</v>
      </c>
      <c r="M15" s="6">
        <f>SUM(H15:L15)</f>
        <v>5</v>
      </c>
      <c r="N15" s="1"/>
      <c r="O15" s="1"/>
    </row>
    <row r="16" spans="1:15">
      <c r="A16" s="9">
        <v>1300</v>
      </c>
      <c r="B16" s="6">
        <v>41</v>
      </c>
      <c r="C16" s="6">
        <v>0</v>
      </c>
      <c r="D16" s="6">
        <v>41</v>
      </c>
      <c r="E16" s="6">
        <v>0</v>
      </c>
      <c r="F16" s="6">
        <v>41</v>
      </c>
      <c r="G16" s="6">
        <f>SUM(B16:F16)</f>
        <v>123</v>
      </c>
      <c r="H16" s="6">
        <f t="shared" si="2"/>
        <v>1</v>
      </c>
      <c r="I16" s="6">
        <f t="shared" si="2"/>
        <v>0</v>
      </c>
      <c r="J16" s="6">
        <f t="shared" si="2"/>
        <v>1</v>
      </c>
      <c r="K16" s="6">
        <f t="shared" si="2"/>
        <v>0</v>
      </c>
      <c r="L16" s="6">
        <f t="shared" si="2"/>
        <v>1</v>
      </c>
      <c r="M16" s="6">
        <f>SUM(H16:L16)</f>
        <v>3</v>
      </c>
      <c r="N16" s="1"/>
      <c r="O16" s="1"/>
    </row>
    <row r="17" spans="1:15">
      <c r="A17" s="9">
        <v>1400</v>
      </c>
      <c r="B17" s="6">
        <v>64</v>
      </c>
      <c r="C17" s="6">
        <v>33</v>
      </c>
      <c r="D17" s="6">
        <v>64</v>
      </c>
      <c r="E17" s="6">
        <v>33</v>
      </c>
      <c r="F17" s="6">
        <v>64</v>
      </c>
      <c r="G17" s="6">
        <f>SUM(B17:F17)</f>
        <v>258</v>
      </c>
      <c r="H17" s="6">
        <f t="shared" si="2"/>
        <v>1</v>
      </c>
      <c r="I17" s="6">
        <f t="shared" si="2"/>
        <v>1</v>
      </c>
      <c r="J17" s="6">
        <f t="shared" si="2"/>
        <v>1</v>
      </c>
      <c r="K17" s="6">
        <f t="shared" si="2"/>
        <v>1</v>
      </c>
      <c r="L17" s="6">
        <f t="shared" si="2"/>
        <v>1</v>
      </c>
      <c r="M17" s="6">
        <f>SUM(H17:L17)</f>
        <v>5</v>
      </c>
      <c r="N17" s="1"/>
      <c r="O17" s="1"/>
    </row>
    <row r="18" spans="1:15">
      <c r="A18" s="9">
        <v>1500</v>
      </c>
      <c r="B18" s="6">
        <v>20</v>
      </c>
      <c r="C18" s="26">
        <v>33</v>
      </c>
      <c r="D18" s="26">
        <v>20</v>
      </c>
      <c r="E18" s="26">
        <v>33</v>
      </c>
      <c r="F18" s="6">
        <v>20</v>
      </c>
      <c r="G18" s="6">
        <f>SUM(B18:F18)</f>
        <v>126</v>
      </c>
      <c r="H18" s="6">
        <f t="shared" si="2"/>
        <v>1</v>
      </c>
      <c r="I18" s="6">
        <f t="shared" si="2"/>
        <v>1</v>
      </c>
      <c r="J18" s="6">
        <f t="shared" si="2"/>
        <v>1</v>
      </c>
      <c r="K18" s="6">
        <f t="shared" si="2"/>
        <v>1</v>
      </c>
      <c r="L18" s="6">
        <f t="shared" si="2"/>
        <v>1</v>
      </c>
      <c r="M18" s="6">
        <f>SUM(H18:L18)</f>
        <v>5</v>
      </c>
      <c r="N18" s="1"/>
      <c r="O18" s="1"/>
    </row>
    <row r="19" spans="1:15">
      <c r="A19" s="9">
        <v>1600</v>
      </c>
      <c r="B19" s="6">
        <v>20</v>
      </c>
      <c r="C19" s="6">
        <v>19</v>
      </c>
      <c r="D19" s="6">
        <v>20</v>
      </c>
      <c r="E19" s="6">
        <v>19</v>
      </c>
      <c r="F19" s="6">
        <v>20</v>
      </c>
      <c r="G19" s="6">
        <f>SUM(B19:F19)</f>
        <v>98</v>
      </c>
      <c r="H19" s="6">
        <f t="shared" si="2"/>
        <v>1</v>
      </c>
      <c r="I19" s="6">
        <f t="shared" si="2"/>
        <v>1</v>
      </c>
      <c r="J19" s="6">
        <f t="shared" si="2"/>
        <v>1</v>
      </c>
      <c r="K19" s="6">
        <f t="shared" si="2"/>
        <v>1</v>
      </c>
      <c r="L19" s="6">
        <f t="shared" si="2"/>
        <v>1</v>
      </c>
      <c r="M19" s="6">
        <f>SUM(H19:L19)</f>
        <v>5</v>
      </c>
      <c r="N19" s="1"/>
      <c r="O19" s="1"/>
    </row>
    <row r="20" spans="1:15">
      <c r="A20" s="11" t="s">
        <v>14</v>
      </c>
      <c r="B20" s="16">
        <f t="shared" ref="B20:M20" si="3">SUM(B15:B19)</f>
        <v>193</v>
      </c>
      <c r="C20" s="16">
        <f t="shared" si="3"/>
        <v>156</v>
      </c>
      <c r="D20" s="16">
        <f t="shared" si="3"/>
        <v>193</v>
      </c>
      <c r="E20" s="16">
        <f t="shared" si="3"/>
        <v>156</v>
      </c>
      <c r="F20" s="16">
        <f t="shared" si="3"/>
        <v>193</v>
      </c>
      <c r="G20" s="16">
        <f t="shared" si="3"/>
        <v>891</v>
      </c>
      <c r="H20" s="16">
        <f t="shared" si="3"/>
        <v>5</v>
      </c>
      <c r="I20" s="16">
        <f t="shared" si="3"/>
        <v>4</v>
      </c>
      <c r="J20" s="16">
        <f t="shared" si="3"/>
        <v>5</v>
      </c>
      <c r="K20" s="16">
        <f t="shared" si="3"/>
        <v>4</v>
      </c>
      <c r="L20" s="16">
        <f t="shared" si="3"/>
        <v>5</v>
      </c>
      <c r="M20" s="16">
        <f t="shared" si="3"/>
        <v>23</v>
      </c>
      <c r="N20" s="1"/>
      <c r="O20" s="1"/>
    </row>
    <row r="21" spans="1:15">
      <c r="A21" s="9">
        <v>1700</v>
      </c>
      <c r="B21" s="6">
        <v>34</v>
      </c>
      <c r="C21" s="6">
        <v>0</v>
      </c>
      <c r="D21" s="6">
        <v>34</v>
      </c>
      <c r="E21" s="6">
        <v>0</v>
      </c>
      <c r="F21" s="6">
        <v>0</v>
      </c>
      <c r="G21" s="6">
        <f>SUM(B21:F21)</f>
        <v>68</v>
      </c>
      <c r="H21" s="6">
        <f t="shared" ref="H21:L25" si="4">IF(B21&gt;0, 1, 0)</f>
        <v>1</v>
      </c>
      <c r="I21" s="6">
        <f t="shared" si="4"/>
        <v>0</v>
      </c>
      <c r="J21" s="6">
        <f t="shared" si="4"/>
        <v>1</v>
      </c>
      <c r="K21" s="6">
        <f t="shared" si="4"/>
        <v>0</v>
      </c>
      <c r="L21" s="6">
        <f t="shared" si="4"/>
        <v>0</v>
      </c>
      <c r="M21" s="6">
        <f>SUM(H21:L21)</f>
        <v>2</v>
      </c>
      <c r="N21" s="1"/>
      <c r="O21" s="1"/>
    </row>
    <row r="22" spans="1:15">
      <c r="A22" s="9">
        <v>1800</v>
      </c>
      <c r="B22" s="6">
        <v>34</v>
      </c>
      <c r="C22" s="6">
        <v>13</v>
      </c>
      <c r="D22" s="6">
        <v>34</v>
      </c>
      <c r="E22" s="6">
        <v>10</v>
      </c>
      <c r="F22" s="6">
        <v>0</v>
      </c>
      <c r="G22" s="6">
        <f>SUM(B22:F22)</f>
        <v>91</v>
      </c>
      <c r="H22" s="6">
        <f t="shared" si="4"/>
        <v>1</v>
      </c>
      <c r="I22" s="6">
        <f t="shared" si="4"/>
        <v>1</v>
      </c>
      <c r="J22" s="6">
        <f t="shared" si="4"/>
        <v>1</v>
      </c>
      <c r="K22" s="6">
        <f t="shared" si="4"/>
        <v>1</v>
      </c>
      <c r="L22" s="6">
        <f t="shared" si="4"/>
        <v>0</v>
      </c>
      <c r="M22" s="6">
        <f>SUM(H22:L22)</f>
        <v>4</v>
      </c>
      <c r="N22" s="1"/>
      <c r="O22" s="1"/>
    </row>
    <row r="23" spans="1:15">
      <c r="A23" s="9">
        <v>1900</v>
      </c>
      <c r="B23" s="6">
        <v>0</v>
      </c>
      <c r="C23" s="6">
        <v>13</v>
      </c>
      <c r="D23" s="6">
        <v>0</v>
      </c>
      <c r="E23" s="6">
        <v>10</v>
      </c>
      <c r="F23" s="6">
        <v>0</v>
      </c>
      <c r="G23" s="6">
        <f>SUM(B23:F23)</f>
        <v>23</v>
      </c>
      <c r="H23" s="6">
        <f t="shared" si="4"/>
        <v>0</v>
      </c>
      <c r="I23" s="6">
        <f t="shared" si="4"/>
        <v>1</v>
      </c>
      <c r="J23" s="6">
        <f t="shared" si="4"/>
        <v>0</v>
      </c>
      <c r="K23" s="6">
        <f t="shared" si="4"/>
        <v>1</v>
      </c>
      <c r="L23" s="6">
        <f t="shared" si="4"/>
        <v>0</v>
      </c>
      <c r="M23" s="6">
        <f>SUM(H23:L23)</f>
        <v>2</v>
      </c>
      <c r="N23" s="51" t="s">
        <v>36</v>
      </c>
      <c r="O23" s="52">
        <f>(M12+M13+M15+M16+M17+M18)/30</f>
        <v>0.93333333333333335</v>
      </c>
    </row>
    <row r="24" spans="1:15">
      <c r="A24" s="9">
        <v>2000</v>
      </c>
      <c r="B24" s="6">
        <v>0</v>
      </c>
      <c r="C24" s="6">
        <v>13</v>
      </c>
      <c r="D24" s="6">
        <v>0</v>
      </c>
      <c r="E24" s="6">
        <v>10</v>
      </c>
      <c r="F24" s="6">
        <v>0</v>
      </c>
      <c r="G24" s="6">
        <f>SUM(B24:F24)</f>
        <v>23</v>
      </c>
      <c r="H24" s="6">
        <f t="shared" si="4"/>
        <v>0</v>
      </c>
      <c r="I24" s="6">
        <f t="shared" si="4"/>
        <v>1</v>
      </c>
      <c r="J24" s="6">
        <f t="shared" si="4"/>
        <v>0</v>
      </c>
      <c r="K24" s="6">
        <f t="shared" si="4"/>
        <v>1</v>
      </c>
      <c r="L24" s="6">
        <f t="shared" si="4"/>
        <v>0</v>
      </c>
      <c r="M24" s="6">
        <f>SUM(H24:L24)</f>
        <v>2</v>
      </c>
      <c r="N24" s="9" t="s">
        <v>37</v>
      </c>
      <c r="O24" s="53">
        <f>M14/20</f>
        <v>1</v>
      </c>
    </row>
    <row r="25" spans="1:15">
      <c r="A25" s="9">
        <v>2100</v>
      </c>
      <c r="B25" s="6">
        <v>0</v>
      </c>
      <c r="C25" s="6">
        <v>0</v>
      </c>
      <c r="D25" s="6">
        <v>0</v>
      </c>
      <c r="E25" s="6">
        <v>0</v>
      </c>
      <c r="F25" s="6">
        <v>0</v>
      </c>
      <c r="G25" s="6">
        <f>SUM(B25:F25)</f>
        <v>0</v>
      </c>
      <c r="H25" s="6">
        <f t="shared" si="4"/>
        <v>0</v>
      </c>
      <c r="I25" s="6">
        <f t="shared" si="4"/>
        <v>0</v>
      </c>
      <c r="J25" s="6">
        <f t="shared" si="4"/>
        <v>0</v>
      </c>
      <c r="K25" s="6">
        <f t="shared" si="4"/>
        <v>0</v>
      </c>
      <c r="L25" s="6">
        <f t="shared" si="4"/>
        <v>0</v>
      </c>
      <c r="M25" s="6">
        <f>SUM(H25:L25)</f>
        <v>0</v>
      </c>
      <c r="N25" s="9" t="s">
        <v>38</v>
      </c>
      <c r="O25" s="53">
        <f>M20/25</f>
        <v>0.92</v>
      </c>
    </row>
    <row r="26" spans="1:15">
      <c r="A26" s="11" t="s">
        <v>15</v>
      </c>
      <c r="B26" s="16">
        <f t="shared" ref="B26:M26" si="5">SUM(B21:B25)</f>
        <v>68</v>
      </c>
      <c r="C26" s="16">
        <f t="shared" si="5"/>
        <v>39</v>
      </c>
      <c r="D26" s="16">
        <f t="shared" si="5"/>
        <v>68</v>
      </c>
      <c r="E26" s="16">
        <f t="shared" si="5"/>
        <v>30</v>
      </c>
      <c r="F26" s="16">
        <f t="shared" si="5"/>
        <v>0</v>
      </c>
      <c r="G26" s="16">
        <f t="shared" si="5"/>
        <v>205</v>
      </c>
      <c r="H26" s="16">
        <f t="shared" si="5"/>
        <v>2</v>
      </c>
      <c r="I26" s="16">
        <f t="shared" si="5"/>
        <v>3</v>
      </c>
      <c r="J26" s="16">
        <f t="shared" si="5"/>
        <v>2</v>
      </c>
      <c r="K26" s="16">
        <f t="shared" si="5"/>
        <v>3</v>
      </c>
      <c r="L26" s="16">
        <f t="shared" si="5"/>
        <v>0</v>
      </c>
      <c r="M26" s="16">
        <f t="shared" si="5"/>
        <v>10</v>
      </c>
      <c r="N26" s="9" t="s">
        <v>39</v>
      </c>
      <c r="O26" s="53">
        <f>(M14+M20)/45</f>
        <v>0.9555555555555556</v>
      </c>
    </row>
    <row r="27" spans="1:15" ht="15" thickBot="1">
      <c r="A27" s="13" t="s">
        <v>16</v>
      </c>
      <c r="B27" s="17">
        <f t="shared" ref="B27:M27" si="6">B14+B20+B26</f>
        <v>407</v>
      </c>
      <c r="C27" s="17">
        <f t="shared" si="6"/>
        <v>352</v>
      </c>
      <c r="D27" s="17">
        <f t="shared" si="6"/>
        <v>407</v>
      </c>
      <c r="E27" s="17">
        <f t="shared" si="6"/>
        <v>343</v>
      </c>
      <c r="F27" s="17">
        <f t="shared" si="6"/>
        <v>339</v>
      </c>
      <c r="G27" s="17">
        <f t="shared" si="6"/>
        <v>1848</v>
      </c>
      <c r="H27" s="17">
        <f t="shared" si="6"/>
        <v>11</v>
      </c>
      <c r="I27" s="17">
        <f t="shared" si="6"/>
        <v>11</v>
      </c>
      <c r="J27" s="17">
        <f t="shared" si="6"/>
        <v>11</v>
      </c>
      <c r="K27" s="17">
        <f t="shared" si="6"/>
        <v>11</v>
      </c>
      <c r="L27" s="17">
        <f t="shared" si="6"/>
        <v>9</v>
      </c>
      <c r="M27" s="17">
        <f t="shared" si="6"/>
        <v>53</v>
      </c>
      <c r="N27" s="9" t="s">
        <v>40</v>
      </c>
      <c r="O27" s="53">
        <f>M27/70</f>
        <v>0.75714285714285712</v>
      </c>
    </row>
    <row r="28" spans="1:15" ht="15" thickTop="1">
      <c r="A28" s="1"/>
      <c r="B28" s="1"/>
      <c r="C28" s="1"/>
      <c r="D28" s="1"/>
      <c r="E28" s="1"/>
      <c r="F28" s="1"/>
      <c r="G28" s="1"/>
    </row>
    <row r="29" spans="1:15" ht="37">
      <c r="A29" s="1"/>
      <c r="B29" s="18" t="s">
        <v>21</v>
      </c>
      <c r="C29" s="19" t="s">
        <v>22</v>
      </c>
      <c r="D29" s="19" t="s">
        <v>23</v>
      </c>
      <c r="E29" s="20" t="s">
        <v>24</v>
      </c>
      <c r="F29" s="20" t="s">
        <v>25</v>
      </c>
      <c r="G29" s="20" t="s">
        <v>26</v>
      </c>
    </row>
    <row r="30" spans="1:15">
      <c r="A30" s="1"/>
      <c r="B30" s="21" t="s">
        <v>27</v>
      </c>
      <c r="C30" s="22">
        <f>G14/C7</f>
        <v>10.742857142857142</v>
      </c>
      <c r="D30" s="22">
        <f>G20/C7</f>
        <v>12.728571428571428</v>
      </c>
      <c r="E30" s="22">
        <f>(G20+G14)/C7</f>
        <v>23.471428571428572</v>
      </c>
      <c r="F30" s="22">
        <f>(G12+G13+G15+G16+G17+G18)/C7</f>
        <v>17.671428571428571</v>
      </c>
      <c r="G30" s="22">
        <f>G27/C7</f>
        <v>26.4</v>
      </c>
    </row>
    <row r="31" spans="1:15">
      <c r="A31" s="1"/>
      <c r="B31" s="21" t="s">
        <v>28</v>
      </c>
      <c r="C31" s="23">
        <f>C30/20</f>
        <v>0.53714285714285714</v>
      </c>
      <c r="D31" s="23">
        <f>D30/25</f>
        <v>0.50914285714285712</v>
      </c>
      <c r="E31" s="23">
        <f>E30/45</f>
        <v>0.5215873015873016</v>
      </c>
      <c r="F31" s="23">
        <f>F30/30</f>
        <v>0.58904761904761904</v>
      </c>
      <c r="G31" s="23">
        <f>G30/70</f>
        <v>0.37714285714285711</v>
      </c>
    </row>
    <row r="32" spans="1:15">
      <c r="A32" s="1"/>
      <c r="B32" s="21" t="s">
        <v>29</v>
      </c>
      <c r="C32" s="23">
        <f>C30/M14</f>
        <v>0.53714285714285714</v>
      </c>
      <c r="D32" s="23">
        <f>D30/M20</f>
        <v>0.55341614906832293</v>
      </c>
      <c r="E32" s="23">
        <f>E30/(M14+M20)</f>
        <v>0.54584717607973421</v>
      </c>
      <c r="F32" s="23">
        <f>F30/(M12+M13+M15+M16+M17+M18)</f>
        <v>0.6311224489795918</v>
      </c>
      <c r="G32" s="23">
        <f>G30/M27</f>
        <v>0.49811320754716981</v>
      </c>
    </row>
    <row r="33" spans="1:7">
      <c r="A33" s="1"/>
      <c r="B33" s="21" t="s">
        <v>30</v>
      </c>
      <c r="C33" s="23">
        <f>O24</f>
        <v>1</v>
      </c>
      <c r="D33" s="23">
        <f>O25</f>
        <v>0.92</v>
      </c>
      <c r="E33" s="23">
        <f>O26</f>
        <v>0.9555555555555556</v>
      </c>
      <c r="F33" s="23">
        <f>O23</f>
        <v>0.93333333333333335</v>
      </c>
      <c r="G33" s="23">
        <f>O27</f>
        <v>0.75714285714285712</v>
      </c>
    </row>
    <row r="34" spans="1:7">
      <c r="A34" s="1"/>
      <c r="B34" s="1"/>
      <c r="C34" s="1"/>
      <c r="D34" s="1"/>
      <c r="E34" s="1"/>
      <c r="F34" s="1"/>
      <c r="G34" s="1"/>
    </row>
    <row r="35" spans="1:7">
      <c r="A35" s="24" t="s">
        <v>27</v>
      </c>
      <c r="B35" s="55" t="s">
        <v>31</v>
      </c>
      <c r="C35" s="55"/>
      <c r="D35" s="55"/>
      <c r="E35" s="55"/>
      <c r="F35" s="55"/>
      <c r="G35" s="55"/>
    </row>
    <row r="36" spans="1:7">
      <c r="A36" s="24" t="s">
        <v>28</v>
      </c>
      <c r="B36" s="55" t="s">
        <v>32</v>
      </c>
      <c r="C36" s="55"/>
      <c r="D36" s="55"/>
      <c r="E36" s="55"/>
      <c r="F36" s="55"/>
      <c r="G36" s="55"/>
    </row>
    <row r="37" spans="1:7">
      <c r="A37" s="24" t="s">
        <v>29</v>
      </c>
      <c r="B37" s="55" t="s">
        <v>33</v>
      </c>
      <c r="C37" s="55"/>
      <c r="D37" s="55"/>
      <c r="E37" s="55"/>
      <c r="F37" s="55"/>
      <c r="G37" s="55"/>
    </row>
    <row r="38" spans="1:7">
      <c r="A38" s="24" t="s">
        <v>30</v>
      </c>
      <c r="B38" s="55" t="s">
        <v>34</v>
      </c>
      <c r="C38" s="55"/>
      <c r="D38" s="55"/>
      <c r="E38" s="55"/>
      <c r="F38" s="55"/>
      <c r="G38" s="55"/>
    </row>
    <row r="39" spans="1:7">
      <c r="A39" s="1"/>
      <c r="B39" s="1"/>
      <c r="C39" s="1"/>
      <c r="D39" s="1"/>
      <c r="E39" s="1"/>
      <c r="F39" s="1"/>
      <c r="G39" s="1"/>
    </row>
    <row r="40" spans="1:7">
      <c r="A40" s="49"/>
      <c r="B40" s="50"/>
      <c r="C40" s="1"/>
      <c r="D40" s="1"/>
      <c r="E40" s="1"/>
      <c r="F40" s="1"/>
      <c r="G40" s="1"/>
    </row>
    <row r="41" spans="1:7">
      <c r="A41" s="50"/>
      <c r="B41" s="58"/>
      <c r="C41" s="58"/>
      <c r="D41" s="58"/>
      <c r="E41" s="58"/>
      <c r="F41" s="58"/>
      <c r="G41" s="58"/>
    </row>
    <row r="42" spans="1:7">
      <c r="A42" s="1"/>
      <c r="B42" s="58"/>
      <c r="C42" s="58"/>
      <c r="D42" s="58"/>
      <c r="E42" s="58"/>
      <c r="F42" s="58"/>
      <c r="G42" s="58"/>
    </row>
  </sheetData>
  <mergeCells count="5">
    <mergeCell ref="B35:G35"/>
    <mergeCell ref="B36:G36"/>
    <mergeCell ref="B37:G37"/>
    <mergeCell ref="B38:G38"/>
    <mergeCell ref="B41:G42"/>
  </mergeCells>
  <pageMargins left="0.7" right="0.7" top="0.75" bottom="0.75" header="0.3" footer="0.3"/>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workbookViewId="0">
      <selection activeCell="F18" sqref="F18"/>
    </sheetView>
  </sheetViews>
  <sheetFormatPr baseColWidth="10" defaultColWidth="8.83203125" defaultRowHeight="14" x14ac:dyDescent="0"/>
  <cols>
    <col min="7" max="7" width="8.83203125" customWidth="1"/>
    <col min="8" max="15" width="8.83203125" hidden="1" customWidth="1"/>
  </cols>
  <sheetData>
    <row r="1" spans="1:15">
      <c r="A1" s="1" t="s">
        <v>0</v>
      </c>
      <c r="B1" s="1"/>
      <c r="C1" s="1"/>
      <c r="D1" s="1"/>
      <c r="E1" s="1"/>
      <c r="F1" s="1"/>
      <c r="G1" s="1"/>
    </row>
    <row r="2" spans="1:15">
      <c r="A2" s="1" t="s">
        <v>1</v>
      </c>
      <c r="B2" s="1"/>
      <c r="C2" s="1"/>
      <c r="D2" s="1"/>
      <c r="E2" s="1"/>
      <c r="F2" s="1"/>
      <c r="G2" s="1"/>
    </row>
    <row r="3" spans="1:15">
      <c r="A3" s="1" t="s">
        <v>2</v>
      </c>
      <c r="B3" s="1"/>
      <c r="C3" s="1"/>
      <c r="D3" s="1"/>
      <c r="E3" s="1"/>
      <c r="F3" s="1"/>
      <c r="G3" s="1"/>
    </row>
    <row r="4" spans="1:15">
      <c r="A4" s="2" t="s">
        <v>17</v>
      </c>
      <c r="B4" s="1"/>
      <c r="C4" s="1"/>
      <c r="D4" s="1"/>
      <c r="E4" s="1"/>
      <c r="F4" s="1"/>
      <c r="G4" s="1"/>
    </row>
    <row r="5" spans="1:15">
      <c r="A5" s="1"/>
      <c r="B5" s="1"/>
      <c r="C5" s="1"/>
      <c r="D5" s="1"/>
      <c r="E5" s="1"/>
      <c r="F5" s="1"/>
      <c r="G5" s="1"/>
    </row>
    <row r="6" spans="1:15">
      <c r="A6" s="3" t="s">
        <v>18</v>
      </c>
      <c r="B6" s="15" t="s">
        <v>4</v>
      </c>
      <c r="C6" s="4">
        <v>410</v>
      </c>
      <c r="D6" s="1"/>
      <c r="E6" s="1"/>
      <c r="F6" s="1" t="s">
        <v>19</v>
      </c>
      <c r="G6" s="1" t="s">
        <v>20</v>
      </c>
    </row>
    <row r="7" spans="1:15">
      <c r="A7" s="3" t="s">
        <v>5</v>
      </c>
      <c r="B7" s="3"/>
      <c r="C7" s="4">
        <v>30</v>
      </c>
      <c r="D7" s="1"/>
      <c r="E7" s="1"/>
      <c r="F7" s="1"/>
      <c r="G7" s="1"/>
    </row>
    <row r="8" spans="1:15">
      <c r="A8" s="1"/>
      <c r="B8" s="1"/>
      <c r="C8" s="1"/>
      <c r="D8" s="1"/>
      <c r="E8" s="1"/>
      <c r="F8" s="1"/>
      <c r="G8" s="1"/>
    </row>
    <row r="9" spans="1:15">
      <c r="A9" s="7" t="s">
        <v>6</v>
      </c>
      <c r="B9" s="8" t="s">
        <v>7</v>
      </c>
      <c r="C9" s="8" t="s">
        <v>8</v>
      </c>
      <c r="D9" s="8" t="s">
        <v>9</v>
      </c>
      <c r="E9" s="8" t="s">
        <v>10</v>
      </c>
      <c r="F9" s="8" t="s">
        <v>11</v>
      </c>
      <c r="G9" s="8" t="s">
        <v>12</v>
      </c>
      <c r="H9" s="8" t="s">
        <v>7</v>
      </c>
      <c r="I9" s="8" t="s">
        <v>8</v>
      </c>
      <c r="J9" s="8" t="s">
        <v>9</v>
      </c>
      <c r="K9" s="8" t="s">
        <v>10</v>
      </c>
      <c r="L9" s="8" t="s">
        <v>11</v>
      </c>
      <c r="M9" s="8" t="s">
        <v>12</v>
      </c>
      <c r="N9" s="1"/>
      <c r="O9" s="1"/>
    </row>
    <row r="10" spans="1:15">
      <c r="A10" s="9">
        <v>800</v>
      </c>
      <c r="B10" s="6">
        <v>0</v>
      </c>
      <c r="C10" s="6">
        <v>0</v>
      </c>
      <c r="D10" s="6">
        <v>0</v>
      </c>
      <c r="E10" s="6">
        <v>0</v>
      </c>
      <c r="F10" s="6">
        <v>0</v>
      </c>
      <c r="G10" s="6">
        <f>SUM(B10:F10)</f>
        <v>0</v>
      </c>
      <c r="H10" s="6">
        <f t="shared" ref="H10:L13" si="0">IF(B10&gt;0, 1, 0)</f>
        <v>0</v>
      </c>
      <c r="I10" s="6">
        <f t="shared" si="0"/>
        <v>0</v>
      </c>
      <c r="J10" s="6">
        <f t="shared" si="0"/>
        <v>0</v>
      </c>
      <c r="K10" s="6">
        <f t="shared" si="0"/>
        <v>0</v>
      </c>
      <c r="L10" s="6">
        <f t="shared" si="0"/>
        <v>0</v>
      </c>
      <c r="M10" s="6">
        <f>SUM(H10:L10)</f>
        <v>0</v>
      </c>
      <c r="N10" s="1"/>
      <c r="O10" s="1"/>
    </row>
    <row r="11" spans="1:15">
      <c r="A11" s="9">
        <v>900</v>
      </c>
      <c r="B11" s="6">
        <v>25</v>
      </c>
      <c r="C11" s="6">
        <v>0</v>
      </c>
      <c r="D11" s="6">
        <v>25</v>
      </c>
      <c r="E11" s="6">
        <v>0</v>
      </c>
      <c r="F11" s="6">
        <v>25</v>
      </c>
      <c r="G11" s="6">
        <f>SUM(B11:F11)</f>
        <v>75</v>
      </c>
      <c r="H11" s="6">
        <f t="shared" si="0"/>
        <v>1</v>
      </c>
      <c r="I11" s="6">
        <f t="shared" si="0"/>
        <v>0</v>
      </c>
      <c r="J11" s="6">
        <f t="shared" si="0"/>
        <v>1</v>
      </c>
      <c r="K11" s="6">
        <f t="shared" si="0"/>
        <v>0</v>
      </c>
      <c r="L11" s="6">
        <f t="shared" si="0"/>
        <v>1</v>
      </c>
      <c r="M11" s="6">
        <f>SUM(H11:L11)</f>
        <v>3</v>
      </c>
      <c r="N11" s="1"/>
      <c r="O11" s="1"/>
    </row>
    <row r="12" spans="1:15">
      <c r="A12" s="9">
        <v>1000</v>
      </c>
      <c r="B12" s="6">
        <v>25</v>
      </c>
      <c r="C12" s="6">
        <v>25</v>
      </c>
      <c r="D12" s="6">
        <v>25</v>
      </c>
      <c r="E12" s="6">
        <v>25</v>
      </c>
      <c r="F12" s="6">
        <v>0</v>
      </c>
      <c r="G12" s="6">
        <f>SUM(B12:F12)</f>
        <v>100</v>
      </c>
      <c r="H12" s="6">
        <f t="shared" si="0"/>
        <v>1</v>
      </c>
      <c r="I12" s="6">
        <f t="shared" si="0"/>
        <v>1</v>
      </c>
      <c r="J12" s="6">
        <f t="shared" si="0"/>
        <v>1</v>
      </c>
      <c r="K12" s="6">
        <f t="shared" si="0"/>
        <v>1</v>
      </c>
      <c r="L12" s="6">
        <f t="shared" si="0"/>
        <v>0</v>
      </c>
      <c r="M12" s="6">
        <f>SUM(H12:L12)</f>
        <v>4</v>
      </c>
      <c r="N12" s="1"/>
      <c r="O12" s="1"/>
    </row>
    <row r="13" spans="1:15">
      <c r="A13" s="9">
        <v>1100</v>
      </c>
      <c r="B13" s="6">
        <v>25</v>
      </c>
      <c r="C13" s="6">
        <v>18</v>
      </c>
      <c r="D13" s="6">
        <v>25</v>
      </c>
      <c r="E13" s="6">
        <v>18</v>
      </c>
      <c r="F13" s="6">
        <v>0</v>
      </c>
      <c r="G13" s="6">
        <f>SUM(B13:F13)</f>
        <v>86</v>
      </c>
      <c r="H13" s="6">
        <f t="shared" si="0"/>
        <v>1</v>
      </c>
      <c r="I13" s="6">
        <f t="shared" si="0"/>
        <v>1</v>
      </c>
      <c r="J13" s="6">
        <f t="shared" si="0"/>
        <v>1</v>
      </c>
      <c r="K13" s="6">
        <f t="shared" si="0"/>
        <v>1</v>
      </c>
      <c r="L13" s="6">
        <f t="shared" si="0"/>
        <v>0</v>
      </c>
      <c r="M13" s="6">
        <f>SUM(H13:L13)</f>
        <v>4</v>
      </c>
      <c r="N13" s="1"/>
      <c r="O13" s="1"/>
    </row>
    <row r="14" spans="1:15">
      <c r="A14" s="11" t="s">
        <v>13</v>
      </c>
      <c r="B14" s="16">
        <f t="shared" ref="B14:M14" si="1">SUM(B10:B13)</f>
        <v>75</v>
      </c>
      <c r="C14" s="16">
        <f t="shared" si="1"/>
        <v>43</v>
      </c>
      <c r="D14" s="16">
        <f t="shared" si="1"/>
        <v>75</v>
      </c>
      <c r="E14" s="16">
        <f t="shared" si="1"/>
        <v>43</v>
      </c>
      <c r="F14" s="16">
        <f t="shared" si="1"/>
        <v>25</v>
      </c>
      <c r="G14" s="16">
        <f t="shared" si="1"/>
        <v>261</v>
      </c>
      <c r="H14" s="16">
        <f t="shared" si="1"/>
        <v>3</v>
      </c>
      <c r="I14" s="16">
        <f t="shared" si="1"/>
        <v>2</v>
      </c>
      <c r="J14" s="16">
        <f t="shared" si="1"/>
        <v>3</v>
      </c>
      <c r="K14" s="16">
        <f t="shared" si="1"/>
        <v>2</v>
      </c>
      <c r="L14" s="16">
        <f t="shared" si="1"/>
        <v>1</v>
      </c>
      <c r="M14" s="16">
        <f t="shared" si="1"/>
        <v>11</v>
      </c>
      <c r="N14" s="1"/>
      <c r="O14" s="1"/>
    </row>
    <row r="15" spans="1:15">
      <c r="A15" s="9">
        <v>1200</v>
      </c>
      <c r="B15" s="6">
        <v>32</v>
      </c>
      <c r="C15" s="6">
        <v>18</v>
      </c>
      <c r="D15" s="6">
        <v>32</v>
      </c>
      <c r="E15" s="6">
        <v>18</v>
      </c>
      <c r="F15" s="6">
        <v>32</v>
      </c>
      <c r="G15" s="6">
        <f>SUM(B15:F15)</f>
        <v>132</v>
      </c>
      <c r="H15" s="6">
        <f t="shared" ref="H15:L19" si="2">IF(B15&gt;0, 1, 0)</f>
        <v>1</v>
      </c>
      <c r="I15" s="6">
        <f t="shared" si="2"/>
        <v>1</v>
      </c>
      <c r="J15" s="6">
        <f t="shared" si="2"/>
        <v>1</v>
      </c>
      <c r="K15" s="6">
        <f t="shared" si="2"/>
        <v>1</v>
      </c>
      <c r="L15" s="6">
        <f t="shared" si="2"/>
        <v>1</v>
      </c>
      <c r="M15" s="6">
        <f>SUM(H15:L15)</f>
        <v>5</v>
      </c>
      <c r="N15" s="1"/>
      <c r="O15" s="1"/>
    </row>
    <row r="16" spans="1:15">
      <c r="A16" s="9">
        <v>1300</v>
      </c>
      <c r="B16" s="6">
        <v>17</v>
      </c>
      <c r="C16" s="6">
        <v>0</v>
      </c>
      <c r="D16" s="6">
        <v>17</v>
      </c>
      <c r="E16" s="6">
        <v>0</v>
      </c>
      <c r="F16" s="6">
        <v>17</v>
      </c>
      <c r="G16" s="6">
        <f>SUM(B16:F16)</f>
        <v>51</v>
      </c>
      <c r="H16" s="6">
        <f t="shared" si="2"/>
        <v>1</v>
      </c>
      <c r="I16" s="6">
        <f t="shared" si="2"/>
        <v>0</v>
      </c>
      <c r="J16" s="6">
        <f t="shared" si="2"/>
        <v>1</v>
      </c>
      <c r="K16" s="6">
        <f t="shared" si="2"/>
        <v>0</v>
      </c>
      <c r="L16" s="6">
        <f t="shared" si="2"/>
        <v>1</v>
      </c>
      <c r="M16" s="6">
        <f>SUM(H16:L16)</f>
        <v>3</v>
      </c>
      <c r="N16" s="1"/>
      <c r="O16" s="1"/>
    </row>
    <row r="17" spans="1:15">
      <c r="A17" s="9">
        <v>1400</v>
      </c>
      <c r="B17" s="6">
        <v>22</v>
      </c>
      <c r="C17" s="60">
        <v>14</v>
      </c>
      <c r="D17" s="60">
        <v>22</v>
      </c>
      <c r="E17" s="60">
        <v>14</v>
      </c>
      <c r="F17" s="60">
        <v>22</v>
      </c>
      <c r="G17" s="6">
        <f>SUM(B17:F17)</f>
        <v>94</v>
      </c>
      <c r="H17" s="6">
        <f t="shared" si="2"/>
        <v>1</v>
      </c>
      <c r="I17" s="6">
        <f t="shared" si="2"/>
        <v>1</v>
      </c>
      <c r="J17" s="6">
        <f t="shared" si="2"/>
        <v>1</v>
      </c>
      <c r="K17" s="6">
        <f t="shared" si="2"/>
        <v>1</v>
      </c>
      <c r="L17" s="6">
        <f t="shared" si="2"/>
        <v>1</v>
      </c>
      <c r="M17" s="6">
        <f>SUM(H17:L17)</f>
        <v>5</v>
      </c>
      <c r="N17" s="1"/>
      <c r="O17" s="1"/>
    </row>
    <row r="18" spans="1:15">
      <c r="A18" s="9">
        <v>1500</v>
      </c>
      <c r="B18" s="6">
        <v>13</v>
      </c>
      <c r="C18" s="60">
        <v>25</v>
      </c>
      <c r="D18" s="60">
        <v>13</v>
      </c>
      <c r="E18" s="60">
        <v>25</v>
      </c>
      <c r="F18" s="60">
        <v>0</v>
      </c>
      <c r="G18" s="6">
        <f>SUM(B18:F18)</f>
        <v>76</v>
      </c>
      <c r="H18" s="6">
        <f t="shared" si="2"/>
        <v>1</v>
      </c>
      <c r="I18" s="6">
        <f t="shared" si="2"/>
        <v>1</v>
      </c>
      <c r="J18" s="6">
        <f t="shared" si="2"/>
        <v>1</v>
      </c>
      <c r="K18" s="6">
        <f t="shared" si="2"/>
        <v>1</v>
      </c>
      <c r="L18" s="6">
        <f t="shared" si="2"/>
        <v>0</v>
      </c>
      <c r="M18" s="6">
        <f>SUM(H18:L18)</f>
        <v>4</v>
      </c>
      <c r="N18" s="1"/>
      <c r="O18" s="1"/>
    </row>
    <row r="19" spans="1:15">
      <c r="A19" s="9">
        <v>1600</v>
      </c>
      <c r="B19" s="6">
        <v>13</v>
      </c>
      <c r="C19" s="6">
        <v>25</v>
      </c>
      <c r="D19" s="6">
        <v>13</v>
      </c>
      <c r="E19" s="6">
        <v>25</v>
      </c>
      <c r="F19" s="6">
        <v>0</v>
      </c>
      <c r="G19" s="6">
        <f>SUM(B19:F19)</f>
        <v>76</v>
      </c>
      <c r="H19" s="6">
        <f t="shared" si="2"/>
        <v>1</v>
      </c>
      <c r="I19" s="6">
        <f t="shared" si="2"/>
        <v>1</v>
      </c>
      <c r="J19" s="6">
        <f t="shared" si="2"/>
        <v>1</v>
      </c>
      <c r="K19" s="6">
        <f t="shared" si="2"/>
        <v>1</v>
      </c>
      <c r="L19" s="6">
        <f t="shared" si="2"/>
        <v>0</v>
      </c>
      <c r="M19" s="6">
        <f>SUM(H19:L19)</f>
        <v>4</v>
      </c>
      <c r="N19" s="1"/>
      <c r="O19" s="1"/>
    </row>
    <row r="20" spans="1:15">
      <c r="A20" s="11" t="s">
        <v>14</v>
      </c>
      <c r="B20" s="16">
        <f t="shared" ref="B20:M20" si="3">SUM(B15:B19)</f>
        <v>97</v>
      </c>
      <c r="C20" s="16">
        <f t="shared" si="3"/>
        <v>82</v>
      </c>
      <c r="D20" s="16">
        <f t="shared" si="3"/>
        <v>97</v>
      </c>
      <c r="E20" s="16">
        <f t="shared" si="3"/>
        <v>82</v>
      </c>
      <c r="F20" s="16">
        <f t="shared" si="3"/>
        <v>71</v>
      </c>
      <c r="G20" s="16">
        <f t="shared" si="3"/>
        <v>429</v>
      </c>
      <c r="H20" s="16">
        <f t="shared" si="3"/>
        <v>5</v>
      </c>
      <c r="I20" s="16">
        <f t="shared" si="3"/>
        <v>4</v>
      </c>
      <c r="J20" s="16">
        <f t="shared" si="3"/>
        <v>5</v>
      </c>
      <c r="K20" s="16">
        <f t="shared" si="3"/>
        <v>4</v>
      </c>
      <c r="L20" s="16">
        <f t="shared" si="3"/>
        <v>3</v>
      </c>
      <c r="M20" s="16">
        <f t="shared" si="3"/>
        <v>21</v>
      </c>
      <c r="N20" s="1"/>
      <c r="O20" s="1"/>
    </row>
    <row r="21" spans="1:15">
      <c r="A21" s="9">
        <v>1700</v>
      </c>
      <c r="B21" s="6">
        <v>0</v>
      </c>
      <c r="C21" s="6">
        <v>0</v>
      </c>
      <c r="D21" s="6">
        <v>0</v>
      </c>
      <c r="E21" s="6">
        <v>0</v>
      </c>
      <c r="F21" s="6">
        <v>0</v>
      </c>
      <c r="G21" s="6">
        <f>SUM(B21:F21)</f>
        <v>0</v>
      </c>
      <c r="H21" s="6">
        <f t="shared" ref="H21:L25" si="4">IF(B21&gt;0, 1, 0)</f>
        <v>0</v>
      </c>
      <c r="I21" s="6">
        <f t="shared" si="4"/>
        <v>0</v>
      </c>
      <c r="J21" s="6">
        <f t="shared" si="4"/>
        <v>0</v>
      </c>
      <c r="K21" s="6">
        <f t="shared" si="4"/>
        <v>0</v>
      </c>
      <c r="L21" s="6">
        <f t="shared" si="4"/>
        <v>0</v>
      </c>
      <c r="M21" s="6">
        <f>SUM(H21:L21)</f>
        <v>0</v>
      </c>
      <c r="N21" s="1"/>
      <c r="O21" s="1"/>
    </row>
    <row r="22" spans="1:15">
      <c r="A22" s="9">
        <v>1800</v>
      </c>
      <c r="B22" s="6">
        <v>0</v>
      </c>
      <c r="C22" s="6">
        <v>17</v>
      </c>
      <c r="D22" s="6">
        <v>0</v>
      </c>
      <c r="E22" s="6">
        <v>17</v>
      </c>
      <c r="F22" s="6">
        <v>0</v>
      </c>
      <c r="G22" s="6">
        <f>SUM(B22:F22)</f>
        <v>34</v>
      </c>
      <c r="H22" s="6">
        <f t="shared" si="4"/>
        <v>0</v>
      </c>
      <c r="I22" s="6">
        <f t="shared" si="4"/>
        <v>1</v>
      </c>
      <c r="J22" s="6">
        <f t="shared" si="4"/>
        <v>0</v>
      </c>
      <c r="K22" s="6">
        <f t="shared" si="4"/>
        <v>1</v>
      </c>
      <c r="L22" s="6">
        <f t="shared" si="4"/>
        <v>0</v>
      </c>
      <c r="M22" s="6">
        <f>SUM(H22:L22)</f>
        <v>2</v>
      </c>
      <c r="N22" s="1"/>
      <c r="O22" s="1"/>
    </row>
    <row r="23" spans="1:15">
      <c r="A23" s="9">
        <v>1900</v>
      </c>
      <c r="B23" s="6">
        <v>0</v>
      </c>
      <c r="C23" s="6">
        <v>17</v>
      </c>
      <c r="D23" s="6">
        <v>0</v>
      </c>
      <c r="E23" s="6">
        <v>17</v>
      </c>
      <c r="F23" s="6">
        <v>0</v>
      </c>
      <c r="G23" s="6">
        <f>SUM(B23:F23)</f>
        <v>34</v>
      </c>
      <c r="H23" s="6">
        <f t="shared" si="4"/>
        <v>0</v>
      </c>
      <c r="I23" s="6">
        <f t="shared" si="4"/>
        <v>1</v>
      </c>
      <c r="J23" s="6">
        <f t="shared" si="4"/>
        <v>0</v>
      </c>
      <c r="K23" s="6">
        <f t="shared" si="4"/>
        <v>1</v>
      </c>
      <c r="L23" s="6">
        <f t="shared" si="4"/>
        <v>0</v>
      </c>
      <c r="M23" s="6">
        <f>SUM(H23:L23)</f>
        <v>2</v>
      </c>
      <c r="N23" s="51" t="s">
        <v>36</v>
      </c>
      <c r="O23" s="52">
        <f>(M12+M13+M15+M16+M17+M18)/30</f>
        <v>0.83333333333333337</v>
      </c>
    </row>
    <row r="24" spans="1:15">
      <c r="A24" s="9">
        <v>2000</v>
      </c>
      <c r="B24" s="6">
        <v>0</v>
      </c>
      <c r="C24" s="6">
        <v>17</v>
      </c>
      <c r="D24" s="6">
        <v>0</v>
      </c>
      <c r="E24" s="6">
        <v>17</v>
      </c>
      <c r="F24" s="6">
        <v>0</v>
      </c>
      <c r="G24" s="6">
        <f>SUM(B24:F24)</f>
        <v>34</v>
      </c>
      <c r="H24" s="6">
        <f t="shared" si="4"/>
        <v>0</v>
      </c>
      <c r="I24" s="6">
        <f t="shared" si="4"/>
        <v>1</v>
      </c>
      <c r="J24" s="6">
        <f t="shared" si="4"/>
        <v>0</v>
      </c>
      <c r="K24" s="6">
        <f t="shared" si="4"/>
        <v>1</v>
      </c>
      <c r="L24" s="6">
        <f t="shared" si="4"/>
        <v>0</v>
      </c>
      <c r="M24" s="6">
        <f>SUM(H24:L24)</f>
        <v>2</v>
      </c>
      <c r="N24" s="9" t="s">
        <v>37</v>
      </c>
      <c r="O24" s="53">
        <f>M14/20</f>
        <v>0.55000000000000004</v>
      </c>
    </row>
    <row r="25" spans="1:15">
      <c r="A25" s="9">
        <v>2100</v>
      </c>
      <c r="B25" s="6">
        <v>0</v>
      </c>
      <c r="C25" s="6">
        <v>0</v>
      </c>
      <c r="D25" s="6">
        <v>0</v>
      </c>
      <c r="E25" s="6">
        <v>0</v>
      </c>
      <c r="F25" s="6">
        <v>0</v>
      </c>
      <c r="G25" s="6">
        <f>SUM(B25:F25)</f>
        <v>0</v>
      </c>
      <c r="H25" s="6">
        <f t="shared" si="4"/>
        <v>0</v>
      </c>
      <c r="I25" s="6">
        <f t="shared" si="4"/>
        <v>0</v>
      </c>
      <c r="J25" s="6">
        <f t="shared" si="4"/>
        <v>0</v>
      </c>
      <c r="K25" s="6">
        <f t="shared" si="4"/>
        <v>0</v>
      </c>
      <c r="L25" s="6">
        <f t="shared" si="4"/>
        <v>0</v>
      </c>
      <c r="M25" s="6">
        <f>SUM(H25:L25)</f>
        <v>0</v>
      </c>
      <c r="N25" s="9" t="s">
        <v>38</v>
      </c>
      <c r="O25" s="53">
        <f>M20/25</f>
        <v>0.84</v>
      </c>
    </row>
    <row r="26" spans="1:15">
      <c r="A26" s="11" t="s">
        <v>15</v>
      </c>
      <c r="B26" s="16">
        <f t="shared" ref="B26:M26" si="5">SUM(B21:B25)</f>
        <v>0</v>
      </c>
      <c r="C26" s="16">
        <f t="shared" si="5"/>
        <v>51</v>
      </c>
      <c r="D26" s="16">
        <f t="shared" si="5"/>
        <v>0</v>
      </c>
      <c r="E26" s="16">
        <f t="shared" si="5"/>
        <v>51</v>
      </c>
      <c r="F26" s="16">
        <f t="shared" si="5"/>
        <v>0</v>
      </c>
      <c r="G26" s="16">
        <f t="shared" si="5"/>
        <v>102</v>
      </c>
      <c r="H26" s="16">
        <f t="shared" si="5"/>
        <v>0</v>
      </c>
      <c r="I26" s="16">
        <f t="shared" si="5"/>
        <v>3</v>
      </c>
      <c r="J26" s="16">
        <f t="shared" si="5"/>
        <v>0</v>
      </c>
      <c r="K26" s="16">
        <f t="shared" si="5"/>
        <v>3</v>
      </c>
      <c r="L26" s="16">
        <f t="shared" si="5"/>
        <v>0</v>
      </c>
      <c r="M26" s="16">
        <f t="shared" si="5"/>
        <v>6</v>
      </c>
      <c r="N26" s="9" t="s">
        <v>39</v>
      </c>
      <c r="O26" s="53">
        <f>(M14+M20)/45</f>
        <v>0.71111111111111114</v>
      </c>
    </row>
    <row r="27" spans="1:15" ht="15" thickBot="1">
      <c r="A27" s="13" t="s">
        <v>16</v>
      </c>
      <c r="B27" s="17">
        <f t="shared" ref="B27:M27" si="6">B14+B20+B26</f>
        <v>172</v>
      </c>
      <c r="C27" s="17">
        <f t="shared" si="6"/>
        <v>176</v>
      </c>
      <c r="D27" s="17">
        <f t="shared" si="6"/>
        <v>172</v>
      </c>
      <c r="E27" s="17">
        <f t="shared" si="6"/>
        <v>176</v>
      </c>
      <c r="F27" s="17">
        <f t="shared" si="6"/>
        <v>96</v>
      </c>
      <c r="G27" s="17">
        <f t="shared" si="6"/>
        <v>792</v>
      </c>
      <c r="H27" s="17">
        <f t="shared" si="6"/>
        <v>8</v>
      </c>
      <c r="I27" s="17">
        <f t="shared" si="6"/>
        <v>9</v>
      </c>
      <c r="J27" s="17">
        <f t="shared" si="6"/>
        <v>8</v>
      </c>
      <c r="K27" s="17">
        <f t="shared" si="6"/>
        <v>9</v>
      </c>
      <c r="L27" s="17">
        <f t="shared" si="6"/>
        <v>4</v>
      </c>
      <c r="M27" s="17">
        <f t="shared" si="6"/>
        <v>38</v>
      </c>
      <c r="N27" s="9" t="s">
        <v>40</v>
      </c>
      <c r="O27" s="53">
        <f>M27/70</f>
        <v>0.54285714285714282</v>
      </c>
    </row>
    <row r="28" spans="1:15" ht="15" thickTop="1">
      <c r="A28" s="1"/>
      <c r="B28" s="1"/>
      <c r="C28" s="1"/>
      <c r="D28" s="1"/>
      <c r="E28" s="1"/>
      <c r="F28" s="1"/>
      <c r="G28" s="1"/>
    </row>
    <row r="29" spans="1:15" ht="37">
      <c r="A29" s="1"/>
      <c r="B29" s="18" t="s">
        <v>21</v>
      </c>
      <c r="C29" s="19" t="s">
        <v>22</v>
      </c>
      <c r="D29" s="19" t="s">
        <v>23</v>
      </c>
      <c r="E29" s="20" t="s">
        <v>24</v>
      </c>
      <c r="F29" s="20" t="s">
        <v>25</v>
      </c>
      <c r="G29" s="20" t="s">
        <v>26</v>
      </c>
    </row>
    <row r="30" spans="1:15">
      <c r="A30" s="1"/>
      <c r="B30" s="21" t="s">
        <v>27</v>
      </c>
      <c r="C30" s="22">
        <f>G14/C7</f>
        <v>8.6999999999999993</v>
      </c>
      <c r="D30" s="22">
        <f>G20/C7</f>
        <v>14.3</v>
      </c>
      <c r="E30" s="22">
        <f>(G20+G14)/C7</f>
        <v>23</v>
      </c>
      <c r="F30" s="22">
        <f>(G12+G13+G15+G16+G17+G18)/C7</f>
        <v>17.966666666666665</v>
      </c>
      <c r="G30" s="22">
        <f>G27/C7</f>
        <v>26.4</v>
      </c>
    </row>
    <row r="31" spans="1:15">
      <c r="A31" s="1"/>
      <c r="B31" s="21" t="s">
        <v>28</v>
      </c>
      <c r="C31" s="23">
        <f>C30/20</f>
        <v>0.43499999999999994</v>
      </c>
      <c r="D31" s="23">
        <f>D30/25</f>
        <v>0.57200000000000006</v>
      </c>
      <c r="E31" s="23">
        <f>E30/45</f>
        <v>0.51111111111111107</v>
      </c>
      <c r="F31" s="23">
        <f>F30/30</f>
        <v>0.5988888888888888</v>
      </c>
      <c r="G31" s="23">
        <f>G30/70</f>
        <v>0.37714285714285711</v>
      </c>
    </row>
    <row r="32" spans="1:15">
      <c r="A32" s="1"/>
      <c r="B32" s="21" t="s">
        <v>29</v>
      </c>
      <c r="C32" s="23">
        <f>C30/M14</f>
        <v>0.79090909090909089</v>
      </c>
      <c r="D32" s="23">
        <f>D30/M20</f>
        <v>0.68095238095238098</v>
      </c>
      <c r="E32" s="23">
        <f>E30/(M14+M20)</f>
        <v>0.71875</v>
      </c>
      <c r="F32" s="23">
        <f>F30/(M12+M13+M15+M16+M17+M18)</f>
        <v>0.71866666666666656</v>
      </c>
      <c r="G32" s="23">
        <f>G30/M27</f>
        <v>0.6947368421052631</v>
      </c>
    </row>
    <row r="33" spans="1:7">
      <c r="A33" s="1"/>
      <c r="B33" s="21" t="s">
        <v>30</v>
      </c>
      <c r="C33" s="23">
        <f>O24</f>
        <v>0.55000000000000004</v>
      </c>
      <c r="D33" s="23">
        <f>O25</f>
        <v>0.84</v>
      </c>
      <c r="E33" s="23">
        <f>O26</f>
        <v>0.71111111111111114</v>
      </c>
      <c r="F33" s="23">
        <f>O23</f>
        <v>0.83333333333333337</v>
      </c>
      <c r="G33" s="23">
        <f>O27</f>
        <v>0.54285714285714282</v>
      </c>
    </row>
    <row r="34" spans="1:7">
      <c r="A34" s="1"/>
      <c r="B34" s="1"/>
      <c r="C34" s="1"/>
      <c r="D34" s="1"/>
      <c r="E34" s="1"/>
      <c r="F34" s="1"/>
      <c r="G34" s="1"/>
    </row>
    <row r="35" spans="1:7">
      <c r="A35" s="24" t="s">
        <v>27</v>
      </c>
      <c r="B35" s="55" t="s">
        <v>31</v>
      </c>
      <c r="C35" s="55"/>
      <c r="D35" s="55"/>
      <c r="E35" s="55"/>
      <c r="F35" s="55"/>
      <c r="G35" s="55"/>
    </row>
    <row r="36" spans="1:7">
      <c r="A36" s="24" t="s">
        <v>28</v>
      </c>
      <c r="B36" s="55" t="s">
        <v>32</v>
      </c>
      <c r="C36" s="55"/>
      <c r="D36" s="55"/>
      <c r="E36" s="55"/>
      <c r="F36" s="55"/>
      <c r="G36" s="55"/>
    </row>
    <row r="37" spans="1:7">
      <c r="A37" s="24" t="s">
        <v>29</v>
      </c>
      <c r="B37" s="55" t="s">
        <v>33</v>
      </c>
      <c r="C37" s="55"/>
      <c r="D37" s="55"/>
      <c r="E37" s="55"/>
      <c r="F37" s="55"/>
      <c r="G37" s="55"/>
    </row>
    <row r="38" spans="1:7">
      <c r="A38" s="24" t="s">
        <v>30</v>
      </c>
      <c r="B38" s="55" t="s">
        <v>34</v>
      </c>
      <c r="C38" s="55"/>
      <c r="D38" s="55"/>
      <c r="E38" s="55"/>
      <c r="F38" s="55"/>
      <c r="G38" s="55"/>
    </row>
    <row r="39" spans="1:7">
      <c r="A39" s="1"/>
      <c r="B39" s="1"/>
      <c r="C39" s="1"/>
      <c r="D39" s="1"/>
      <c r="E39" s="1"/>
      <c r="F39" s="1"/>
      <c r="G39" s="1"/>
    </row>
    <row r="40" spans="1:7">
      <c r="A40" s="49"/>
      <c r="B40" s="50"/>
      <c r="C40" s="1"/>
      <c r="D40" s="1"/>
      <c r="E40" s="1"/>
      <c r="F40" s="1"/>
      <c r="G40" s="1"/>
    </row>
    <row r="41" spans="1:7">
      <c r="A41" s="50"/>
      <c r="B41" s="58"/>
      <c r="C41" s="58"/>
      <c r="D41" s="58"/>
      <c r="E41" s="58"/>
      <c r="F41" s="58"/>
      <c r="G41" s="58"/>
    </row>
    <row r="42" spans="1:7">
      <c r="A42" s="1"/>
      <c r="B42" s="58"/>
      <c r="C42" s="58"/>
      <c r="D42" s="58"/>
      <c r="E42" s="58"/>
      <c r="F42" s="58"/>
      <c r="G42" s="58"/>
    </row>
  </sheetData>
  <mergeCells count="5">
    <mergeCell ref="B35:G35"/>
    <mergeCell ref="B36:G36"/>
    <mergeCell ref="B37:G37"/>
    <mergeCell ref="B38:G38"/>
    <mergeCell ref="B41:G42"/>
  </mergeCells>
  <pageMargins left="0.7" right="0.7" top="0.75" bottom="0.75" header="0.3" footer="0.3"/>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workbookViewId="0">
      <selection activeCell="D18" sqref="D18"/>
    </sheetView>
  </sheetViews>
  <sheetFormatPr baseColWidth="10" defaultColWidth="8.83203125" defaultRowHeight="14" x14ac:dyDescent="0"/>
  <cols>
    <col min="7" max="7" width="8.6640625" customWidth="1"/>
    <col min="8" max="8" width="0.1640625" hidden="1" customWidth="1"/>
    <col min="9" max="15" width="8.83203125" hidden="1" customWidth="1"/>
  </cols>
  <sheetData>
    <row r="1" spans="1:15">
      <c r="A1" s="1" t="s">
        <v>0</v>
      </c>
      <c r="B1" s="1"/>
      <c r="C1" s="1"/>
      <c r="D1" s="1"/>
      <c r="E1" s="1"/>
      <c r="F1" s="1"/>
      <c r="G1" s="1"/>
    </row>
    <row r="2" spans="1:15">
      <c r="A2" s="1" t="s">
        <v>1</v>
      </c>
      <c r="B2" s="1"/>
      <c r="C2" s="1"/>
      <c r="D2" s="1"/>
      <c r="E2" s="1"/>
      <c r="F2" s="1"/>
      <c r="G2" s="1"/>
    </row>
    <row r="3" spans="1:15">
      <c r="A3" s="1" t="s">
        <v>2</v>
      </c>
      <c r="B3" s="1"/>
      <c r="C3" s="1"/>
      <c r="D3" s="1"/>
      <c r="E3" s="1"/>
      <c r="F3" s="1"/>
      <c r="G3" s="1"/>
    </row>
    <row r="4" spans="1:15">
      <c r="A4" s="2" t="s">
        <v>17</v>
      </c>
      <c r="B4" s="1"/>
      <c r="C4" s="1"/>
      <c r="D4" s="1"/>
      <c r="E4" s="1"/>
      <c r="F4" s="1"/>
      <c r="G4" s="1"/>
    </row>
    <row r="5" spans="1:15">
      <c r="A5" s="1"/>
      <c r="B5" s="1"/>
      <c r="C5" s="1"/>
      <c r="D5" s="1"/>
      <c r="E5" s="1"/>
      <c r="F5" s="1"/>
      <c r="G5" s="1"/>
    </row>
    <row r="6" spans="1:15">
      <c r="A6" s="3" t="s">
        <v>18</v>
      </c>
      <c r="B6" s="15" t="s">
        <v>4</v>
      </c>
      <c r="C6" s="4">
        <v>412</v>
      </c>
      <c r="D6" s="1"/>
      <c r="E6" s="1"/>
      <c r="F6" s="1" t="s">
        <v>19</v>
      </c>
      <c r="G6" s="1" t="s">
        <v>20</v>
      </c>
    </row>
    <row r="7" spans="1:15">
      <c r="A7" s="3" t="s">
        <v>5</v>
      </c>
      <c r="B7" s="3"/>
      <c r="C7" s="4">
        <v>48</v>
      </c>
      <c r="D7" s="1"/>
      <c r="E7" s="1"/>
      <c r="F7" s="1"/>
      <c r="G7" s="1"/>
    </row>
    <row r="8" spans="1:15">
      <c r="A8" s="1"/>
      <c r="B8" s="1"/>
      <c r="C8" s="1"/>
      <c r="D8" s="1"/>
      <c r="E8" s="1"/>
      <c r="F8" s="1"/>
      <c r="G8" s="1"/>
    </row>
    <row r="9" spans="1:15">
      <c r="A9" s="7" t="s">
        <v>6</v>
      </c>
      <c r="B9" s="8" t="s">
        <v>7</v>
      </c>
      <c r="C9" s="8" t="s">
        <v>8</v>
      </c>
      <c r="D9" s="8" t="s">
        <v>9</v>
      </c>
      <c r="E9" s="8" t="s">
        <v>10</v>
      </c>
      <c r="F9" s="8" t="s">
        <v>11</v>
      </c>
      <c r="G9" s="8" t="s">
        <v>12</v>
      </c>
      <c r="H9" s="8" t="s">
        <v>7</v>
      </c>
      <c r="I9" s="8" t="s">
        <v>8</v>
      </c>
      <c r="J9" s="8" t="s">
        <v>9</v>
      </c>
      <c r="K9" s="8" t="s">
        <v>10</v>
      </c>
      <c r="L9" s="8" t="s">
        <v>11</v>
      </c>
      <c r="M9" s="8" t="s">
        <v>12</v>
      </c>
      <c r="N9" s="1"/>
      <c r="O9" s="1"/>
    </row>
    <row r="10" spans="1:15">
      <c r="A10" s="9">
        <v>800</v>
      </c>
      <c r="B10" s="6">
        <v>0</v>
      </c>
      <c r="C10" s="6">
        <v>0</v>
      </c>
      <c r="D10" s="6">
        <v>0</v>
      </c>
      <c r="E10" s="6">
        <v>0</v>
      </c>
      <c r="F10" s="6">
        <v>0</v>
      </c>
      <c r="G10" s="6">
        <f>SUM(B10:F10)</f>
        <v>0</v>
      </c>
      <c r="H10" s="6">
        <f t="shared" ref="H10:L13" si="0">IF(B10&gt;0, 1, 0)</f>
        <v>0</v>
      </c>
      <c r="I10" s="6">
        <f t="shared" si="0"/>
        <v>0</v>
      </c>
      <c r="J10" s="6">
        <f t="shared" si="0"/>
        <v>0</v>
      </c>
      <c r="K10" s="6">
        <f t="shared" si="0"/>
        <v>0</v>
      </c>
      <c r="L10" s="6">
        <f t="shared" si="0"/>
        <v>0</v>
      </c>
      <c r="M10" s="6">
        <f>SUM(H10:L10)</f>
        <v>0</v>
      </c>
      <c r="N10" s="1"/>
      <c r="O10" s="1"/>
    </row>
    <row r="11" spans="1:15">
      <c r="A11" s="9">
        <v>900</v>
      </c>
      <c r="B11" s="6">
        <v>20</v>
      </c>
      <c r="C11" s="6">
        <v>0</v>
      </c>
      <c r="D11" s="6">
        <v>20</v>
      </c>
      <c r="E11" s="6">
        <v>0</v>
      </c>
      <c r="F11" s="6">
        <v>0</v>
      </c>
      <c r="G11" s="6">
        <f>SUM(B11:F11)</f>
        <v>40</v>
      </c>
      <c r="H11" s="6">
        <f t="shared" si="0"/>
        <v>1</v>
      </c>
      <c r="I11" s="6">
        <f t="shared" si="0"/>
        <v>0</v>
      </c>
      <c r="J11" s="6">
        <f t="shared" si="0"/>
        <v>1</v>
      </c>
      <c r="K11" s="6">
        <f t="shared" si="0"/>
        <v>0</v>
      </c>
      <c r="L11" s="6">
        <f t="shared" si="0"/>
        <v>0</v>
      </c>
      <c r="M11" s="6">
        <f>SUM(H11:L11)</f>
        <v>2</v>
      </c>
      <c r="N11" s="1"/>
      <c r="O11" s="1"/>
    </row>
    <row r="12" spans="1:15">
      <c r="A12" s="9">
        <v>1000</v>
      </c>
      <c r="B12" s="6">
        <v>4</v>
      </c>
      <c r="C12" s="6">
        <v>20</v>
      </c>
      <c r="D12" s="6">
        <v>4</v>
      </c>
      <c r="E12" s="6">
        <v>20</v>
      </c>
      <c r="F12" s="6">
        <v>4</v>
      </c>
      <c r="G12" s="6">
        <f>SUM(B12:F12)</f>
        <v>52</v>
      </c>
      <c r="H12" s="6">
        <f t="shared" si="0"/>
        <v>1</v>
      </c>
      <c r="I12" s="6">
        <f t="shared" si="0"/>
        <v>1</v>
      </c>
      <c r="J12" s="6">
        <f t="shared" si="0"/>
        <v>1</v>
      </c>
      <c r="K12" s="6">
        <f t="shared" si="0"/>
        <v>1</v>
      </c>
      <c r="L12" s="6">
        <f t="shared" si="0"/>
        <v>1</v>
      </c>
      <c r="M12" s="6">
        <f>SUM(H12:L12)</f>
        <v>5</v>
      </c>
      <c r="N12" s="1"/>
      <c r="O12" s="1"/>
    </row>
    <row r="13" spans="1:15">
      <c r="A13" s="9">
        <v>1100</v>
      </c>
      <c r="B13" s="6">
        <v>4</v>
      </c>
      <c r="C13" s="6">
        <v>42</v>
      </c>
      <c r="D13" s="6">
        <v>4</v>
      </c>
      <c r="E13" s="6">
        <v>16</v>
      </c>
      <c r="F13" s="6">
        <v>4</v>
      </c>
      <c r="G13" s="6">
        <f>SUM(B13:F13)</f>
        <v>70</v>
      </c>
      <c r="H13" s="6">
        <f t="shared" si="0"/>
        <v>1</v>
      </c>
      <c r="I13" s="6">
        <f t="shared" si="0"/>
        <v>1</v>
      </c>
      <c r="J13" s="6">
        <f t="shared" si="0"/>
        <v>1</v>
      </c>
      <c r="K13" s="6">
        <f t="shared" si="0"/>
        <v>1</v>
      </c>
      <c r="L13" s="6">
        <f t="shared" si="0"/>
        <v>1</v>
      </c>
      <c r="M13" s="6">
        <f>SUM(H13:L13)</f>
        <v>5</v>
      </c>
      <c r="N13" s="1"/>
      <c r="O13" s="1"/>
    </row>
    <row r="14" spans="1:15">
      <c r="A14" s="11" t="s">
        <v>13</v>
      </c>
      <c r="B14" s="16">
        <f t="shared" ref="B14:M14" si="1">SUM(B10:B13)</f>
        <v>28</v>
      </c>
      <c r="C14" s="16">
        <f t="shared" si="1"/>
        <v>62</v>
      </c>
      <c r="D14" s="16">
        <f t="shared" si="1"/>
        <v>28</v>
      </c>
      <c r="E14" s="16">
        <f t="shared" si="1"/>
        <v>36</v>
      </c>
      <c r="F14" s="16">
        <f t="shared" si="1"/>
        <v>8</v>
      </c>
      <c r="G14" s="16">
        <f t="shared" si="1"/>
        <v>162</v>
      </c>
      <c r="H14" s="16">
        <f t="shared" si="1"/>
        <v>3</v>
      </c>
      <c r="I14" s="16">
        <f t="shared" si="1"/>
        <v>2</v>
      </c>
      <c r="J14" s="16">
        <f t="shared" si="1"/>
        <v>3</v>
      </c>
      <c r="K14" s="16">
        <f t="shared" si="1"/>
        <v>2</v>
      </c>
      <c r="L14" s="16">
        <f t="shared" si="1"/>
        <v>2</v>
      </c>
      <c r="M14" s="16">
        <f t="shared" si="1"/>
        <v>12</v>
      </c>
      <c r="N14" s="1"/>
      <c r="O14" s="1"/>
    </row>
    <row r="15" spans="1:15">
      <c r="A15" s="9">
        <v>1200</v>
      </c>
      <c r="B15" s="6">
        <v>42</v>
      </c>
      <c r="C15" s="6">
        <v>42</v>
      </c>
      <c r="D15" s="6">
        <v>42</v>
      </c>
      <c r="E15" s="6">
        <v>16</v>
      </c>
      <c r="F15" s="6">
        <v>42</v>
      </c>
      <c r="G15" s="6">
        <f>SUM(B15:F15)</f>
        <v>184</v>
      </c>
      <c r="H15" s="6">
        <f t="shared" ref="H15:L19" si="2">IF(B15&gt;0, 1, 0)</f>
        <v>1</v>
      </c>
      <c r="I15" s="6">
        <f t="shared" si="2"/>
        <v>1</v>
      </c>
      <c r="J15" s="6">
        <f t="shared" si="2"/>
        <v>1</v>
      </c>
      <c r="K15" s="6">
        <f t="shared" si="2"/>
        <v>1</v>
      </c>
      <c r="L15" s="6">
        <f t="shared" si="2"/>
        <v>1</v>
      </c>
      <c r="M15" s="6">
        <f>SUM(H15:L15)</f>
        <v>5</v>
      </c>
      <c r="N15" s="1"/>
      <c r="O15" s="1"/>
    </row>
    <row r="16" spans="1:15">
      <c r="A16" s="9">
        <v>1300</v>
      </c>
      <c r="B16" s="6">
        <v>48</v>
      </c>
      <c r="C16" s="6">
        <v>0</v>
      </c>
      <c r="D16" s="6">
        <v>48</v>
      </c>
      <c r="E16" s="6">
        <v>0</v>
      </c>
      <c r="F16" s="6">
        <v>48</v>
      </c>
      <c r="G16" s="6">
        <f>SUM(B16:F16)</f>
        <v>144</v>
      </c>
      <c r="H16" s="6">
        <f t="shared" si="2"/>
        <v>1</v>
      </c>
      <c r="I16" s="6">
        <f t="shared" si="2"/>
        <v>0</v>
      </c>
      <c r="J16" s="6">
        <f t="shared" si="2"/>
        <v>1</v>
      </c>
      <c r="K16" s="6">
        <f t="shared" si="2"/>
        <v>0</v>
      </c>
      <c r="L16" s="6">
        <f t="shared" si="2"/>
        <v>1</v>
      </c>
      <c r="M16" s="6">
        <f>SUM(H16:L16)</f>
        <v>3</v>
      </c>
      <c r="N16" s="1"/>
      <c r="O16" s="1"/>
    </row>
    <row r="17" spans="1:15">
      <c r="A17" s="9">
        <v>1400</v>
      </c>
      <c r="B17" s="6">
        <v>8</v>
      </c>
      <c r="C17" s="6">
        <v>10</v>
      </c>
      <c r="D17" s="6">
        <v>8</v>
      </c>
      <c r="E17" s="6">
        <v>10</v>
      </c>
      <c r="F17" s="6">
        <v>8</v>
      </c>
      <c r="G17" s="6">
        <f>SUM(B17:F17)</f>
        <v>44</v>
      </c>
      <c r="H17" s="6">
        <f t="shared" si="2"/>
        <v>1</v>
      </c>
      <c r="I17" s="6">
        <f t="shared" si="2"/>
        <v>1</v>
      </c>
      <c r="J17" s="6">
        <f t="shared" si="2"/>
        <v>1</v>
      </c>
      <c r="K17" s="6">
        <f t="shared" si="2"/>
        <v>1</v>
      </c>
      <c r="L17" s="6">
        <f t="shared" si="2"/>
        <v>1</v>
      </c>
      <c r="M17" s="6">
        <f>SUM(H17:L17)</f>
        <v>5</v>
      </c>
      <c r="N17" s="1"/>
      <c r="O17" s="1"/>
    </row>
    <row r="18" spans="1:15">
      <c r="A18" s="9">
        <v>1500</v>
      </c>
      <c r="B18" s="6">
        <v>7</v>
      </c>
      <c r="C18" s="6">
        <v>10</v>
      </c>
      <c r="D18" s="6">
        <v>7</v>
      </c>
      <c r="E18" s="6">
        <v>10</v>
      </c>
      <c r="F18" s="6">
        <v>0</v>
      </c>
      <c r="G18" s="6">
        <f>SUM(B18:F18)</f>
        <v>34</v>
      </c>
      <c r="H18" s="6">
        <f t="shared" si="2"/>
        <v>1</v>
      </c>
      <c r="I18" s="6">
        <f t="shared" si="2"/>
        <v>1</v>
      </c>
      <c r="J18" s="6">
        <f t="shared" si="2"/>
        <v>1</v>
      </c>
      <c r="K18" s="6">
        <f t="shared" si="2"/>
        <v>1</v>
      </c>
      <c r="L18" s="6">
        <f t="shared" si="2"/>
        <v>0</v>
      </c>
      <c r="M18" s="6">
        <f>SUM(H18:L18)</f>
        <v>4</v>
      </c>
      <c r="N18" s="1"/>
      <c r="O18" s="1"/>
    </row>
    <row r="19" spans="1:15">
      <c r="A19" s="9">
        <v>1600</v>
      </c>
      <c r="B19" s="6">
        <v>7</v>
      </c>
      <c r="C19" s="6">
        <v>7</v>
      </c>
      <c r="D19" s="6">
        <v>7</v>
      </c>
      <c r="E19" s="6">
        <v>7</v>
      </c>
      <c r="F19" s="6">
        <v>0</v>
      </c>
      <c r="G19" s="6">
        <f>SUM(B19:F19)</f>
        <v>28</v>
      </c>
      <c r="H19" s="6">
        <f t="shared" si="2"/>
        <v>1</v>
      </c>
      <c r="I19" s="6">
        <f t="shared" si="2"/>
        <v>1</v>
      </c>
      <c r="J19" s="6">
        <f t="shared" si="2"/>
        <v>1</v>
      </c>
      <c r="K19" s="6">
        <f t="shared" si="2"/>
        <v>1</v>
      </c>
      <c r="L19" s="6">
        <f t="shared" si="2"/>
        <v>0</v>
      </c>
      <c r="M19" s="6">
        <f>SUM(H19:L19)</f>
        <v>4</v>
      </c>
      <c r="N19" s="1"/>
      <c r="O19" s="1"/>
    </row>
    <row r="20" spans="1:15">
      <c r="A20" s="11" t="s">
        <v>14</v>
      </c>
      <c r="B20" s="16">
        <f t="shared" ref="B20:M20" si="3">SUM(B15:B19)</f>
        <v>112</v>
      </c>
      <c r="C20" s="16">
        <f t="shared" si="3"/>
        <v>69</v>
      </c>
      <c r="D20" s="16">
        <f t="shared" si="3"/>
        <v>112</v>
      </c>
      <c r="E20" s="16">
        <f t="shared" si="3"/>
        <v>43</v>
      </c>
      <c r="F20" s="16">
        <f t="shared" si="3"/>
        <v>98</v>
      </c>
      <c r="G20" s="16">
        <f t="shared" si="3"/>
        <v>434</v>
      </c>
      <c r="H20" s="16">
        <f t="shared" si="3"/>
        <v>5</v>
      </c>
      <c r="I20" s="16">
        <f t="shared" si="3"/>
        <v>4</v>
      </c>
      <c r="J20" s="16">
        <f t="shared" si="3"/>
        <v>5</v>
      </c>
      <c r="K20" s="16">
        <f t="shared" si="3"/>
        <v>4</v>
      </c>
      <c r="L20" s="16">
        <f t="shared" si="3"/>
        <v>3</v>
      </c>
      <c r="M20" s="16">
        <f t="shared" si="3"/>
        <v>21</v>
      </c>
      <c r="N20" s="1"/>
      <c r="O20" s="1"/>
    </row>
    <row r="21" spans="1:15">
      <c r="A21" s="9">
        <v>1700</v>
      </c>
      <c r="B21" s="6">
        <v>0</v>
      </c>
      <c r="C21" s="6">
        <v>0</v>
      </c>
      <c r="D21" s="6">
        <v>0</v>
      </c>
      <c r="E21" s="6">
        <v>0</v>
      </c>
      <c r="F21" s="6">
        <v>0</v>
      </c>
      <c r="G21" s="6">
        <f>SUM(B21:F21)</f>
        <v>0</v>
      </c>
      <c r="H21" s="6">
        <f t="shared" ref="H21:L25" si="4">IF(B21&gt;0, 1, 0)</f>
        <v>0</v>
      </c>
      <c r="I21" s="6">
        <f t="shared" si="4"/>
        <v>0</v>
      </c>
      <c r="J21" s="6">
        <f t="shared" si="4"/>
        <v>0</v>
      </c>
      <c r="K21" s="6">
        <f t="shared" si="4"/>
        <v>0</v>
      </c>
      <c r="L21" s="6">
        <f t="shared" si="4"/>
        <v>0</v>
      </c>
      <c r="M21" s="6">
        <f>SUM(H21:L21)</f>
        <v>0</v>
      </c>
      <c r="N21" s="1"/>
      <c r="O21" s="1"/>
    </row>
    <row r="22" spans="1:15">
      <c r="A22" s="9">
        <v>1800</v>
      </c>
      <c r="B22" s="6">
        <v>19</v>
      </c>
      <c r="C22" s="6">
        <v>0</v>
      </c>
      <c r="D22" s="6">
        <v>19</v>
      </c>
      <c r="E22" s="6">
        <v>47</v>
      </c>
      <c r="F22" s="6">
        <v>0</v>
      </c>
      <c r="G22" s="6">
        <f>SUM(B22:F22)</f>
        <v>85</v>
      </c>
      <c r="H22" s="6">
        <f t="shared" si="4"/>
        <v>1</v>
      </c>
      <c r="I22" s="6">
        <f t="shared" si="4"/>
        <v>0</v>
      </c>
      <c r="J22" s="6">
        <f t="shared" si="4"/>
        <v>1</v>
      </c>
      <c r="K22" s="6">
        <f t="shared" si="4"/>
        <v>1</v>
      </c>
      <c r="L22" s="6">
        <f t="shared" si="4"/>
        <v>0</v>
      </c>
      <c r="M22" s="6">
        <f>SUM(H22:L22)</f>
        <v>3</v>
      </c>
      <c r="N22" s="1"/>
      <c r="O22" s="1"/>
    </row>
    <row r="23" spans="1:15">
      <c r="A23" s="9">
        <v>1900</v>
      </c>
      <c r="B23" s="6">
        <v>19</v>
      </c>
      <c r="C23" s="6">
        <v>0</v>
      </c>
      <c r="D23" s="6">
        <v>19</v>
      </c>
      <c r="E23" s="6">
        <v>47</v>
      </c>
      <c r="F23" s="6">
        <v>0</v>
      </c>
      <c r="G23" s="6">
        <f>SUM(B23:F23)</f>
        <v>85</v>
      </c>
      <c r="H23" s="6">
        <f t="shared" si="4"/>
        <v>1</v>
      </c>
      <c r="I23" s="6">
        <f t="shared" si="4"/>
        <v>0</v>
      </c>
      <c r="J23" s="6">
        <f t="shared" si="4"/>
        <v>1</v>
      </c>
      <c r="K23" s="6">
        <f t="shared" si="4"/>
        <v>1</v>
      </c>
      <c r="L23" s="6">
        <f t="shared" si="4"/>
        <v>0</v>
      </c>
      <c r="M23" s="6">
        <f>SUM(H23:L23)</f>
        <v>3</v>
      </c>
      <c r="N23" s="51" t="s">
        <v>36</v>
      </c>
      <c r="O23" s="52">
        <f>(M12+M13+M15+M16+M17+M18)/30</f>
        <v>0.9</v>
      </c>
    </row>
    <row r="24" spans="1:15">
      <c r="A24" s="9">
        <v>2000</v>
      </c>
      <c r="B24" s="6">
        <v>19</v>
      </c>
      <c r="C24" s="6">
        <v>0</v>
      </c>
      <c r="D24" s="6">
        <v>19</v>
      </c>
      <c r="E24" s="6">
        <v>28</v>
      </c>
      <c r="F24" s="6">
        <v>0</v>
      </c>
      <c r="G24" s="6">
        <f>SUM(B24:F24)</f>
        <v>66</v>
      </c>
      <c r="H24" s="6">
        <f t="shared" si="4"/>
        <v>1</v>
      </c>
      <c r="I24" s="6">
        <f t="shared" si="4"/>
        <v>0</v>
      </c>
      <c r="J24" s="6">
        <f t="shared" si="4"/>
        <v>1</v>
      </c>
      <c r="K24" s="6">
        <f t="shared" si="4"/>
        <v>1</v>
      </c>
      <c r="L24" s="6">
        <f t="shared" si="4"/>
        <v>0</v>
      </c>
      <c r="M24" s="6">
        <f>SUM(H24:L24)</f>
        <v>3</v>
      </c>
      <c r="N24" s="9" t="s">
        <v>37</v>
      </c>
      <c r="O24" s="53">
        <f>M14/20</f>
        <v>0.6</v>
      </c>
    </row>
    <row r="25" spans="1:15">
      <c r="A25" s="9">
        <v>2100</v>
      </c>
      <c r="B25" s="6">
        <v>0</v>
      </c>
      <c r="C25" s="6">
        <v>0</v>
      </c>
      <c r="D25" s="6">
        <v>0</v>
      </c>
      <c r="E25" s="6">
        <v>0</v>
      </c>
      <c r="F25" s="6">
        <v>0</v>
      </c>
      <c r="G25" s="6">
        <f>SUM(B25:F25)</f>
        <v>0</v>
      </c>
      <c r="H25" s="6">
        <f t="shared" si="4"/>
        <v>0</v>
      </c>
      <c r="I25" s="6">
        <f t="shared" si="4"/>
        <v>0</v>
      </c>
      <c r="J25" s="6">
        <f t="shared" si="4"/>
        <v>0</v>
      </c>
      <c r="K25" s="6">
        <f t="shared" si="4"/>
        <v>0</v>
      </c>
      <c r="L25" s="6">
        <f t="shared" si="4"/>
        <v>0</v>
      </c>
      <c r="M25" s="6">
        <f>SUM(H25:L25)</f>
        <v>0</v>
      </c>
      <c r="N25" s="9" t="s">
        <v>38</v>
      </c>
      <c r="O25" s="53">
        <f>M20/25</f>
        <v>0.84</v>
      </c>
    </row>
    <row r="26" spans="1:15">
      <c r="A26" s="11" t="s">
        <v>15</v>
      </c>
      <c r="B26" s="16">
        <f t="shared" ref="B26:M26" si="5">SUM(B21:B25)</f>
        <v>57</v>
      </c>
      <c r="C26" s="16">
        <f t="shared" si="5"/>
        <v>0</v>
      </c>
      <c r="D26" s="16">
        <f t="shared" si="5"/>
        <v>57</v>
      </c>
      <c r="E26" s="16">
        <f t="shared" si="5"/>
        <v>122</v>
      </c>
      <c r="F26" s="16">
        <f t="shared" si="5"/>
        <v>0</v>
      </c>
      <c r="G26" s="16">
        <f t="shared" si="5"/>
        <v>236</v>
      </c>
      <c r="H26" s="16">
        <f t="shared" si="5"/>
        <v>3</v>
      </c>
      <c r="I26" s="16">
        <f t="shared" si="5"/>
        <v>0</v>
      </c>
      <c r="J26" s="16">
        <f t="shared" si="5"/>
        <v>3</v>
      </c>
      <c r="K26" s="16">
        <f t="shared" si="5"/>
        <v>3</v>
      </c>
      <c r="L26" s="16">
        <f t="shared" si="5"/>
        <v>0</v>
      </c>
      <c r="M26" s="16">
        <f t="shared" si="5"/>
        <v>9</v>
      </c>
      <c r="N26" s="9" t="s">
        <v>39</v>
      </c>
      <c r="O26" s="53">
        <f>(M14+M20)/45</f>
        <v>0.73333333333333328</v>
      </c>
    </row>
    <row r="27" spans="1:15" ht="15" thickBot="1">
      <c r="A27" s="13" t="s">
        <v>16</v>
      </c>
      <c r="B27" s="17">
        <f t="shared" ref="B27:M27" si="6">B14+B20+B26</f>
        <v>197</v>
      </c>
      <c r="C27" s="17">
        <f t="shared" si="6"/>
        <v>131</v>
      </c>
      <c r="D27" s="17">
        <f t="shared" si="6"/>
        <v>197</v>
      </c>
      <c r="E27" s="17">
        <f t="shared" si="6"/>
        <v>201</v>
      </c>
      <c r="F27" s="17">
        <f t="shared" si="6"/>
        <v>106</v>
      </c>
      <c r="G27" s="17">
        <f t="shared" si="6"/>
        <v>832</v>
      </c>
      <c r="H27" s="17">
        <f t="shared" si="6"/>
        <v>11</v>
      </c>
      <c r="I27" s="17">
        <f t="shared" si="6"/>
        <v>6</v>
      </c>
      <c r="J27" s="17">
        <f t="shared" si="6"/>
        <v>11</v>
      </c>
      <c r="K27" s="17">
        <f t="shared" si="6"/>
        <v>9</v>
      </c>
      <c r="L27" s="17">
        <f t="shared" si="6"/>
        <v>5</v>
      </c>
      <c r="M27" s="17">
        <f t="shared" si="6"/>
        <v>42</v>
      </c>
      <c r="N27" s="9" t="s">
        <v>40</v>
      </c>
      <c r="O27" s="53">
        <f>M27/70</f>
        <v>0.6</v>
      </c>
    </row>
    <row r="28" spans="1:15" ht="15" thickTop="1">
      <c r="A28" s="1"/>
      <c r="B28" s="1"/>
      <c r="C28" s="1"/>
      <c r="D28" s="1"/>
      <c r="E28" s="1"/>
      <c r="F28" s="1"/>
      <c r="G28" s="1"/>
    </row>
    <row r="29" spans="1:15" ht="37">
      <c r="A29" s="1"/>
      <c r="B29" s="18" t="s">
        <v>21</v>
      </c>
      <c r="C29" s="19" t="s">
        <v>22</v>
      </c>
      <c r="D29" s="19" t="s">
        <v>23</v>
      </c>
      <c r="E29" s="20" t="s">
        <v>24</v>
      </c>
      <c r="F29" s="20" t="s">
        <v>25</v>
      </c>
      <c r="G29" s="20" t="s">
        <v>26</v>
      </c>
    </row>
    <row r="30" spans="1:15">
      <c r="A30" s="1"/>
      <c r="B30" s="21" t="s">
        <v>27</v>
      </c>
      <c r="C30" s="22">
        <f>G14/C7</f>
        <v>3.375</v>
      </c>
      <c r="D30" s="22">
        <f>G20/C7</f>
        <v>9.0416666666666661</v>
      </c>
      <c r="E30" s="22">
        <f>(G20+G14)/C7</f>
        <v>12.416666666666666</v>
      </c>
      <c r="F30" s="22">
        <f>(G12+G13+G15+G16+G17+G18)/C7</f>
        <v>11</v>
      </c>
      <c r="G30" s="22">
        <f>G27/C7</f>
        <v>17.333333333333332</v>
      </c>
    </row>
    <row r="31" spans="1:15">
      <c r="A31" s="1"/>
      <c r="B31" s="21" t="s">
        <v>28</v>
      </c>
      <c r="C31" s="23">
        <f>C30/20</f>
        <v>0.16875000000000001</v>
      </c>
      <c r="D31" s="23">
        <f>D30/25</f>
        <v>0.36166666666666664</v>
      </c>
      <c r="E31" s="23">
        <f>E30/45</f>
        <v>0.27592592592592591</v>
      </c>
      <c r="F31" s="23">
        <f>F30/30</f>
        <v>0.36666666666666664</v>
      </c>
      <c r="G31" s="23">
        <f>G30/70</f>
        <v>0.2476190476190476</v>
      </c>
    </row>
    <row r="32" spans="1:15">
      <c r="A32" s="1"/>
      <c r="B32" s="21" t="s">
        <v>29</v>
      </c>
      <c r="C32" s="23">
        <f>C30/M14</f>
        <v>0.28125</v>
      </c>
      <c r="D32" s="23">
        <f>D30/M20</f>
        <v>0.43055555555555552</v>
      </c>
      <c r="E32" s="23">
        <f>E30/(M14+M20)</f>
        <v>0.37626262626262624</v>
      </c>
      <c r="F32" s="23">
        <f>F30/(M12+M13+M15+M16+M17+M18)</f>
        <v>0.40740740740740738</v>
      </c>
      <c r="G32" s="23">
        <f>G30/M27</f>
        <v>0.41269841269841268</v>
      </c>
    </row>
    <row r="33" spans="1:7">
      <c r="A33" s="1"/>
      <c r="B33" s="21" t="s">
        <v>30</v>
      </c>
      <c r="C33" s="23">
        <f>O24</f>
        <v>0.6</v>
      </c>
      <c r="D33" s="23">
        <f>O25</f>
        <v>0.84</v>
      </c>
      <c r="E33" s="23">
        <f>O26</f>
        <v>0.73333333333333328</v>
      </c>
      <c r="F33" s="23">
        <f>O23</f>
        <v>0.9</v>
      </c>
      <c r="G33" s="23">
        <f>O27</f>
        <v>0.6</v>
      </c>
    </row>
    <row r="34" spans="1:7">
      <c r="A34" s="1"/>
      <c r="B34" s="1"/>
      <c r="C34" s="1"/>
      <c r="D34" s="1"/>
      <c r="E34" s="1"/>
      <c r="F34" s="1"/>
      <c r="G34" s="1"/>
    </row>
    <row r="35" spans="1:7">
      <c r="A35" s="24" t="s">
        <v>27</v>
      </c>
      <c r="B35" s="55" t="s">
        <v>31</v>
      </c>
      <c r="C35" s="55"/>
      <c r="D35" s="55"/>
      <c r="E35" s="55"/>
      <c r="F35" s="55"/>
      <c r="G35" s="55"/>
    </row>
    <row r="36" spans="1:7">
      <c r="A36" s="24" t="s">
        <v>28</v>
      </c>
      <c r="B36" s="55" t="s">
        <v>32</v>
      </c>
      <c r="C36" s="55"/>
      <c r="D36" s="55"/>
      <c r="E36" s="55"/>
      <c r="F36" s="55"/>
      <c r="G36" s="55"/>
    </row>
    <row r="37" spans="1:7">
      <c r="A37" s="24" t="s">
        <v>29</v>
      </c>
      <c r="B37" s="55" t="s">
        <v>33</v>
      </c>
      <c r="C37" s="55"/>
      <c r="D37" s="55"/>
      <c r="E37" s="55"/>
      <c r="F37" s="55"/>
      <c r="G37" s="55"/>
    </row>
    <row r="38" spans="1:7">
      <c r="A38" s="24" t="s">
        <v>30</v>
      </c>
      <c r="B38" s="55" t="s">
        <v>34</v>
      </c>
      <c r="C38" s="55"/>
      <c r="D38" s="55"/>
      <c r="E38" s="55"/>
      <c r="F38" s="55"/>
      <c r="G38" s="55"/>
    </row>
  </sheetData>
  <mergeCells count="4">
    <mergeCell ref="B35:G35"/>
    <mergeCell ref="B36:G36"/>
    <mergeCell ref="B37:G37"/>
    <mergeCell ref="B38:G38"/>
  </mergeCells>
  <pageMargins left="0.7" right="0.7" top="0.75" bottom="0.75" header="0.3" footer="0.3"/>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tabSelected="1" workbookViewId="0">
      <selection activeCell="D19" sqref="D19"/>
    </sheetView>
  </sheetViews>
  <sheetFormatPr baseColWidth="10" defaultColWidth="8.83203125" defaultRowHeight="14" x14ac:dyDescent="0"/>
  <cols>
    <col min="7" max="7" width="8.6640625" customWidth="1"/>
    <col min="8" max="13" width="8.83203125" hidden="1" customWidth="1"/>
    <col min="14" max="14" width="25" hidden="1" customWidth="1"/>
    <col min="15" max="15" width="8.83203125" hidden="1" customWidth="1"/>
  </cols>
  <sheetData>
    <row r="1" spans="1:15">
      <c r="A1" s="1" t="s">
        <v>0</v>
      </c>
      <c r="B1" s="1"/>
      <c r="C1" s="1"/>
      <c r="D1" s="1"/>
      <c r="E1" s="1"/>
      <c r="F1" s="1"/>
      <c r="G1" s="1"/>
    </row>
    <row r="2" spans="1:15">
      <c r="A2" s="1" t="s">
        <v>1</v>
      </c>
      <c r="B2" s="1"/>
      <c r="C2" s="1"/>
      <c r="D2" s="1"/>
      <c r="E2" s="1"/>
      <c r="F2" s="1"/>
      <c r="G2" s="1"/>
    </row>
    <row r="3" spans="1:15">
      <c r="A3" s="1" t="s">
        <v>2</v>
      </c>
      <c r="B3" s="1"/>
      <c r="C3" s="1"/>
      <c r="D3" s="1"/>
      <c r="E3" s="1"/>
      <c r="F3" s="1"/>
      <c r="G3" s="1"/>
    </row>
    <row r="4" spans="1:15">
      <c r="A4" s="2" t="s">
        <v>17</v>
      </c>
      <c r="B4" s="1"/>
      <c r="C4" s="1"/>
      <c r="D4" s="1"/>
      <c r="E4" s="1"/>
      <c r="F4" s="1"/>
      <c r="G4" s="1"/>
    </row>
    <row r="5" spans="1:15">
      <c r="A5" s="1"/>
      <c r="B5" s="1"/>
      <c r="C5" s="1"/>
      <c r="D5" s="1"/>
      <c r="E5" s="1"/>
      <c r="F5" s="1"/>
      <c r="G5" s="1"/>
    </row>
    <row r="6" spans="1:15">
      <c r="A6" s="3" t="s">
        <v>18</v>
      </c>
      <c r="B6" s="15" t="s">
        <v>4</v>
      </c>
      <c r="C6" s="4">
        <v>413</v>
      </c>
      <c r="D6" s="1"/>
      <c r="E6" s="1"/>
      <c r="F6" s="1" t="s">
        <v>19</v>
      </c>
      <c r="G6" s="1" t="s">
        <v>20</v>
      </c>
    </row>
    <row r="7" spans="1:15">
      <c r="A7" s="3" t="s">
        <v>5</v>
      </c>
      <c r="B7" s="3"/>
      <c r="C7" s="4">
        <v>36</v>
      </c>
      <c r="D7" s="1"/>
      <c r="E7" s="1"/>
      <c r="F7" s="1"/>
      <c r="G7" s="1"/>
    </row>
    <row r="8" spans="1:15">
      <c r="A8" s="1"/>
      <c r="B8" s="1"/>
      <c r="C8" s="1"/>
      <c r="D8" s="1"/>
      <c r="E8" s="1"/>
      <c r="F8" s="1"/>
      <c r="G8" s="1"/>
    </row>
    <row r="9" spans="1:15">
      <c r="A9" s="7" t="s">
        <v>6</v>
      </c>
      <c r="B9" s="8" t="s">
        <v>7</v>
      </c>
      <c r="C9" s="8" t="s">
        <v>8</v>
      </c>
      <c r="D9" s="8" t="s">
        <v>9</v>
      </c>
      <c r="E9" s="8" t="s">
        <v>10</v>
      </c>
      <c r="F9" s="8" t="s">
        <v>11</v>
      </c>
      <c r="G9" s="8" t="s">
        <v>12</v>
      </c>
      <c r="H9" s="8" t="s">
        <v>7</v>
      </c>
      <c r="I9" s="8" t="s">
        <v>8</v>
      </c>
      <c r="J9" s="8" t="s">
        <v>9</v>
      </c>
      <c r="K9" s="8" t="s">
        <v>10</v>
      </c>
      <c r="L9" s="8" t="s">
        <v>11</v>
      </c>
      <c r="M9" s="8" t="s">
        <v>12</v>
      </c>
      <c r="N9" s="1"/>
      <c r="O9" s="1"/>
    </row>
    <row r="10" spans="1:15">
      <c r="A10" s="9">
        <v>800</v>
      </c>
      <c r="B10" s="6">
        <v>0</v>
      </c>
      <c r="C10" s="6">
        <v>0</v>
      </c>
      <c r="D10" s="6">
        <v>0</v>
      </c>
      <c r="E10" s="6">
        <v>0</v>
      </c>
      <c r="F10" s="6">
        <v>0</v>
      </c>
      <c r="G10" s="6">
        <f>SUM(B10:F10)</f>
        <v>0</v>
      </c>
      <c r="H10" s="6">
        <f t="shared" ref="H10:L13" si="0">IF(B10&gt;0, 1, 0)</f>
        <v>0</v>
      </c>
      <c r="I10" s="6">
        <f t="shared" si="0"/>
        <v>0</v>
      </c>
      <c r="J10" s="6">
        <f t="shared" si="0"/>
        <v>0</v>
      </c>
      <c r="K10" s="6">
        <f t="shared" si="0"/>
        <v>0</v>
      </c>
      <c r="L10" s="6">
        <f t="shared" si="0"/>
        <v>0</v>
      </c>
      <c r="M10" s="6">
        <f>SUM(H10:L10)</f>
        <v>0</v>
      </c>
      <c r="N10" s="1"/>
      <c r="O10" s="1"/>
    </row>
    <row r="11" spans="1:15">
      <c r="A11" s="9">
        <v>900</v>
      </c>
      <c r="B11" s="6">
        <v>10</v>
      </c>
      <c r="C11" s="6">
        <v>0</v>
      </c>
      <c r="D11" s="6">
        <v>10</v>
      </c>
      <c r="E11" s="6">
        <v>0</v>
      </c>
      <c r="F11" s="6">
        <v>10</v>
      </c>
      <c r="G11" s="6">
        <f>SUM(B11:F11)</f>
        <v>30</v>
      </c>
      <c r="H11" s="6">
        <f t="shared" si="0"/>
        <v>1</v>
      </c>
      <c r="I11" s="6">
        <f t="shared" si="0"/>
        <v>0</v>
      </c>
      <c r="J11" s="6">
        <f t="shared" si="0"/>
        <v>1</v>
      </c>
      <c r="K11" s="6">
        <f t="shared" si="0"/>
        <v>0</v>
      </c>
      <c r="L11" s="6">
        <f t="shared" si="0"/>
        <v>1</v>
      </c>
      <c r="M11" s="6">
        <f>SUM(H11:L11)</f>
        <v>3</v>
      </c>
      <c r="N11" s="1"/>
      <c r="O11" s="1"/>
    </row>
    <row r="12" spans="1:15">
      <c r="A12" s="9">
        <v>1000</v>
      </c>
      <c r="B12" s="6">
        <v>28</v>
      </c>
      <c r="C12" s="6">
        <v>13</v>
      </c>
      <c r="D12" s="6">
        <v>28</v>
      </c>
      <c r="E12" s="6">
        <v>13</v>
      </c>
      <c r="F12" s="6">
        <v>28</v>
      </c>
      <c r="G12" s="6">
        <f>SUM(B12:F12)</f>
        <v>110</v>
      </c>
      <c r="H12" s="6">
        <f t="shared" si="0"/>
        <v>1</v>
      </c>
      <c r="I12" s="6">
        <f t="shared" si="0"/>
        <v>1</v>
      </c>
      <c r="J12" s="6">
        <f t="shared" si="0"/>
        <v>1</v>
      </c>
      <c r="K12" s="6">
        <f t="shared" si="0"/>
        <v>1</v>
      </c>
      <c r="L12" s="6">
        <f t="shared" si="0"/>
        <v>1</v>
      </c>
      <c r="M12" s="6">
        <f>SUM(H12:L12)</f>
        <v>5</v>
      </c>
      <c r="N12" s="1"/>
      <c r="O12" s="1"/>
    </row>
    <row r="13" spans="1:15">
      <c r="A13" s="9">
        <v>1100</v>
      </c>
      <c r="B13" s="6">
        <v>28</v>
      </c>
      <c r="C13" s="6">
        <v>9</v>
      </c>
      <c r="D13" s="6">
        <v>28</v>
      </c>
      <c r="E13" s="6">
        <v>9</v>
      </c>
      <c r="F13" s="6">
        <v>28</v>
      </c>
      <c r="G13" s="6">
        <f>SUM(B13:F13)</f>
        <v>102</v>
      </c>
      <c r="H13" s="6">
        <f t="shared" si="0"/>
        <v>1</v>
      </c>
      <c r="I13" s="6">
        <f t="shared" si="0"/>
        <v>1</v>
      </c>
      <c r="J13" s="6">
        <f t="shared" si="0"/>
        <v>1</v>
      </c>
      <c r="K13" s="6">
        <f t="shared" si="0"/>
        <v>1</v>
      </c>
      <c r="L13" s="6">
        <f t="shared" si="0"/>
        <v>1</v>
      </c>
      <c r="M13" s="6">
        <f>SUM(H13:L13)</f>
        <v>5</v>
      </c>
      <c r="N13" s="1"/>
      <c r="O13" s="1"/>
    </row>
    <row r="14" spans="1:15">
      <c r="A14" s="11" t="s">
        <v>13</v>
      </c>
      <c r="B14" s="16">
        <f t="shared" ref="B14:M14" si="1">SUM(B10:B13)</f>
        <v>66</v>
      </c>
      <c r="C14" s="16">
        <f t="shared" si="1"/>
        <v>22</v>
      </c>
      <c r="D14" s="16">
        <f t="shared" si="1"/>
        <v>66</v>
      </c>
      <c r="E14" s="16">
        <f t="shared" si="1"/>
        <v>22</v>
      </c>
      <c r="F14" s="16">
        <f t="shared" si="1"/>
        <v>66</v>
      </c>
      <c r="G14" s="16">
        <f t="shared" si="1"/>
        <v>242</v>
      </c>
      <c r="H14" s="16">
        <f t="shared" si="1"/>
        <v>3</v>
      </c>
      <c r="I14" s="16">
        <f t="shared" si="1"/>
        <v>2</v>
      </c>
      <c r="J14" s="16">
        <f t="shared" si="1"/>
        <v>3</v>
      </c>
      <c r="K14" s="16">
        <f t="shared" si="1"/>
        <v>2</v>
      </c>
      <c r="L14" s="16">
        <f t="shared" si="1"/>
        <v>3</v>
      </c>
      <c r="M14" s="16">
        <f t="shared" si="1"/>
        <v>13</v>
      </c>
      <c r="N14" s="1"/>
      <c r="O14" s="1"/>
    </row>
    <row r="15" spans="1:15">
      <c r="A15" s="9">
        <v>1200</v>
      </c>
      <c r="B15" s="6">
        <v>25</v>
      </c>
      <c r="C15" s="6">
        <v>9</v>
      </c>
      <c r="D15" s="6">
        <v>25</v>
      </c>
      <c r="E15" s="6">
        <v>9</v>
      </c>
      <c r="F15" s="6">
        <v>25</v>
      </c>
      <c r="G15" s="6">
        <f>SUM(B15:F15)</f>
        <v>93</v>
      </c>
      <c r="H15" s="6">
        <f t="shared" ref="H15:L19" si="2">IF(B15&gt;0, 1, 0)</f>
        <v>1</v>
      </c>
      <c r="I15" s="6">
        <f t="shared" si="2"/>
        <v>1</v>
      </c>
      <c r="J15" s="6">
        <f t="shared" si="2"/>
        <v>1</v>
      </c>
      <c r="K15" s="6">
        <f t="shared" si="2"/>
        <v>1</v>
      </c>
      <c r="L15" s="6">
        <f t="shared" si="2"/>
        <v>1</v>
      </c>
      <c r="M15" s="6">
        <f>SUM(H15:L15)</f>
        <v>5</v>
      </c>
      <c r="N15" s="1"/>
      <c r="O15" s="1"/>
    </row>
    <row r="16" spans="1:15">
      <c r="A16" s="9">
        <v>1300</v>
      </c>
      <c r="B16" s="6">
        <v>18</v>
      </c>
      <c r="C16" s="6">
        <v>0</v>
      </c>
      <c r="D16" s="6">
        <v>18</v>
      </c>
      <c r="E16" s="6">
        <v>0</v>
      </c>
      <c r="F16" s="6">
        <v>18</v>
      </c>
      <c r="G16" s="6">
        <f>SUM(B16:F16)</f>
        <v>54</v>
      </c>
      <c r="H16" s="6">
        <f t="shared" si="2"/>
        <v>1</v>
      </c>
      <c r="I16" s="6">
        <f t="shared" si="2"/>
        <v>0</v>
      </c>
      <c r="J16" s="6">
        <f t="shared" si="2"/>
        <v>1</v>
      </c>
      <c r="K16" s="6">
        <f t="shared" si="2"/>
        <v>0</v>
      </c>
      <c r="L16" s="6">
        <f t="shared" si="2"/>
        <v>1</v>
      </c>
      <c r="M16" s="6">
        <f>SUM(H16:L16)</f>
        <v>3</v>
      </c>
      <c r="N16" s="1"/>
      <c r="O16" s="1"/>
    </row>
    <row r="17" spans="1:15">
      <c r="A17" s="9">
        <v>1400</v>
      </c>
      <c r="B17" s="6">
        <v>21</v>
      </c>
      <c r="C17" s="6">
        <v>0</v>
      </c>
      <c r="D17" s="6">
        <v>21</v>
      </c>
      <c r="E17" s="6">
        <v>14</v>
      </c>
      <c r="F17" s="6">
        <v>21</v>
      </c>
      <c r="G17" s="6">
        <f>SUM(B17:F17)</f>
        <v>77</v>
      </c>
      <c r="H17" s="6">
        <f t="shared" si="2"/>
        <v>1</v>
      </c>
      <c r="I17" s="6">
        <f t="shared" si="2"/>
        <v>0</v>
      </c>
      <c r="J17" s="6">
        <f t="shared" si="2"/>
        <v>1</v>
      </c>
      <c r="K17" s="6">
        <f t="shared" si="2"/>
        <v>1</v>
      </c>
      <c r="L17" s="6">
        <f t="shared" si="2"/>
        <v>1</v>
      </c>
      <c r="M17" s="6">
        <f>SUM(H17:L17)</f>
        <v>4</v>
      </c>
      <c r="N17" s="1"/>
      <c r="O17" s="1"/>
    </row>
    <row r="18" spans="1:15">
      <c r="A18" s="9">
        <v>1500</v>
      </c>
      <c r="B18" s="6">
        <v>12</v>
      </c>
      <c r="C18" s="26">
        <v>18</v>
      </c>
      <c r="D18" s="26">
        <v>12</v>
      </c>
      <c r="E18" s="26">
        <v>18</v>
      </c>
      <c r="F18" s="6">
        <v>12</v>
      </c>
      <c r="G18" s="6">
        <f>SUM(B18:F18)</f>
        <v>72</v>
      </c>
      <c r="H18" s="6">
        <f t="shared" si="2"/>
        <v>1</v>
      </c>
      <c r="I18" s="6">
        <f t="shared" si="2"/>
        <v>1</v>
      </c>
      <c r="J18" s="6">
        <f t="shared" si="2"/>
        <v>1</v>
      </c>
      <c r="K18" s="6">
        <f t="shared" si="2"/>
        <v>1</v>
      </c>
      <c r="L18" s="6">
        <f t="shared" si="2"/>
        <v>1</v>
      </c>
      <c r="M18" s="6">
        <f>SUM(H18:L18)</f>
        <v>5</v>
      </c>
      <c r="N18" s="1"/>
      <c r="O18" s="1"/>
    </row>
    <row r="19" spans="1:15">
      <c r="A19" s="9">
        <v>1600</v>
      </c>
      <c r="B19" s="6">
        <v>20</v>
      </c>
      <c r="C19" s="6">
        <v>18</v>
      </c>
      <c r="D19" s="6">
        <v>20</v>
      </c>
      <c r="E19" s="6">
        <v>18</v>
      </c>
      <c r="F19" s="6">
        <v>20</v>
      </c>
      <c r="G19" s="6">
        <f>SUM(B19:F19)</f>
        <v>96</v>
      </c>
      <c r="H19" s="6">
        <f t="shared" si="2"/>
        <v>1</v>
      </c>
      <c r="I19" s="6">
        <f t="shared" si="2"/>
        <v>1</v>
      </c>
      <c r="J19" s="6">
        <f t="shared" si="2"/>
        <v>1</v>
      </c>
      <c r="K19" s="6">
        <f t="shared" si="2"/>
        <v>1</v>
      </c>
      <c r="L19" s="6">
        <f t="shared" si="2"/>
        <v>1</v>
      </c>
      <c r="M19" s="6">
        <f>SUM(H19:L19)</f>
        <v>5</v>
      </c>
      <c r="N19" s="1"/>
      <c r="O19" s="1"/>
    </row>
    <row r="20" spans="1:15">
      <c r="A20" s="11" t="s">
        <v>14</v>
      </c>
      <c r="B20" s="16">
        <f t="shared" ref="B20:M20" si="3">SUM(B15:B19)</f>
        <v>96</v>
      </c>
      <c r="C20" s="16">
        <f t="shared" si="3"/>
        <v>45</v>
      </c>
      <c r="D20" s="16">
        <f t="shared" si="3"/>
        <v>96</v>
      </c>
      <c r="E20" s="16">
        <f t="shared" si="3"/>
        <v>59</v>
      </c>
      <c r="F20" s="16">
        <f t="shared" si="3"/>
        <v>96</v>
      </c>
      <c r="G20" s="16">
        <f t="shared" si="3"/>
        <v>392</v>
      </c>
      <c r="H20" s="16">
        <f t="shared" si="3"/>
        <v>5</v>
      </c>
      <c r="I20" s="16">
        <f t="shared" si="3"/>
        <v>3</v>
      </c>
      <c r="J20" s="16">
        <f t="shared" si="3"/>
        <v>5</v>
      </c>
      <c r="K20" s="16">
        <f t="shared" si="3"/>
        <v>4</v>
      </c>
      <c r="L20" s="16">
        <f t="shared" si="3"/>
        <v>5</v>
      </c>
      <c r="M20" s="16">
        <f t="shared" si="3"/>
        <v>22</v>
      </c>
      <c r="N20" s="1"/>
      <c r="O20" s="1"/>
    </row>
    <row r="21" spans="1:15">
      <c r="A21" s="9">
        <v>1700</v>
      </c>
      <c r="B21" s="6">
        <v>8</v>
      </c>
      <c r="C21" s="6">
        <v>4</v>
      </c>
      <c r="D21" s="6">
        <v>8</v>
      </c>
      <c r="E21" s="6">
        <v>0</v>
      </c>
      <c r="F21" s="6">
        <v>8</v>
      </c>
      <c r="G21" s="6">
        <f>SUM(B21:F21)</f>
        <v>28</v>
      </c>
      <c r="H21" s="6">
        <f t="shared" ref="H21:L25" si="4">IF(B21&gt;0, 1, 0)</f>
        <v>1</v>
      </c>
      <c r="I21" s="6">
        <f t="shared" si="4"/>
        <v>1</v>
      </c>
      <c r="J21" s="6">
        <f t="shared" si="4"/>
        <v>1</v>
      </c>
      <c r="K21" s="6">
        <f t="shared" si="4"/>
        <v>0</v>
      </c>
      <c r="L21" s="6">
        <f t="shared" si="4"/>
        <v>1</v>
      </c>
      <c r="M21" s="6">
        <f>SUM(H21:L21)</f>
        <v>4</v>
      </c>
      <c r="N21" s="1"/>
      <c r="O21" s="1"/>
    </row>
    <row r="22" spans="1:15">
      <c r="A22" s="9">
        <v>1800</v>
      </c>
      <c r="B22" s="6">
        <v>0</v>
      </c>
      <c r="C22" s="6">
        <v>4</v>
      </c>
      <c r="D22" s="6">
        <v>26</v>
      </c>
      <c r="E22" s="6">
        <v>0</v>
      </c>
      <c r="F22" s="6">
        <v>0</v>
      </c>
      <c r="G22" s="6">
        <f>SUM(B22:F22)</f>
        <v>30</v>
      </c>
      <c r="H22" s="6">
        <f t="shared" si="4"/>
        <v>0</v>
      </c>
      <c r="I22" s="6">
        <f t="shared" si="4"/>
        <v>1</v>
      </c>
      <c r="J22" s="6">
        <f t="shared" si="4"/>
        <v>1</v>
      </c>
      <c r="K22" s="6">
        <f t="shared" si="4"/>
        <v>0</v>
      </c>
      <c r="L22" s="6">
        <f t="shared" si="4"/>
        <v>0</v>
      </c>
      <c r="M22" s="6">
        <f>SUM(H22:L22)</f>
        <v>2</v>
      </c>
      <c r="N22" s="1"/>
      <c r="O22" s="1"/>
    </row>
    <row r="23" spans="1:15">
      <c r="A23" s="9">
        <v>1900</v>
      </c>
      <c r="B23" s="6">
        <v>0</v>
      </c>
      <c r="C23" s="6">
        <v>4</v>
      </c>
      <c r="D23" s="6">
        <v>26</v>
      </c>
      <c r="E23" s="6">
        <v>11</v>
      </c>
      <c r="F23" s="6">
        <v>0</v>
      </c>
      <c r="G23" s="6">
        <f>SUM(B23:F23)</f>
        <v>41</v>
      </c>
      <c r="H23" s="6">
        <f t="shared" si="4"/>
        <v>0</v>
      </c>
      <c r="I23" s="6">
        <f t="shared" si="4"/>
        <v>1</v>
      </c>
      <c r="J23" s="6">
        <f t="shared" si="4"/>
        <v>1</v>
      </c>
      <c r="K23" s="6">
        <f t="shared" si="4"/>
        <v>1</v>
      </c>
      <c r="L23" s="6">
        <f t="shared" si="4"/>
        <v>0</v>
      </c>
      <c r="M23" s="6">
        <f>SUM(H23:L23)</f>
        <v>3</v>
      </c>
      <c r="N23" s="51" t="s">
        <v>36</v>
      </c>
      <c r="O23" s="52">
        <f>(M12+M13+M15+M16+M17+M18)/30</f>
        <v>0.9</v>
      </c>
    </row>
    <row r="24" spans="1:15">
      <c r="A24" s="9">
        <v>2000</v>
      </c>
      <c r="B24" s="6">
        <v>0</v>
      </c>
      <c r="C24" s="6">
        <v>4</v>
      </c>
      <c r="D24" s="6">
        <v>26</v>
      </c>
      <c r="E24" s="6">
        <v>11</v>
      </c>
      <c r="F24" s="6">
        <v>0</v>
      </c>
      <c r="G24" s="6">
        <f>SUM(B24:F24)</f>
        <v>41</v>
      </c>
      <c r="H24" s="6">
        <f t="shared" si="4"/>
        <v>0</v>
      </c>
      <c r="I24" s="6">
        <f t="shared" si="4"/>
        <v>1</v>
      </c>
      <c r="J24" s="6">
        <f t="shared" si="4"/>
        <v>1</v>
      </c>
      <c r="K24" s="6">
        <f t="shared" si="4"/>
        <v>1</v>
      </c>
      <c r="L24" s="6">
        <f t="shared" si="4"/>
        <v>0</v>
      </c>
      <c r="M24" s="6">
        <f>SUM(H24:L24)</f>
        <v>3</v>
      </c>
      <c r="N24" s="9" t="s">
        <v>37</v>
      </c>
      <c r="O24" s="53">
        <f>M14/20</f>
        <v>0.65</v>
      </c>
    </row>
    <row r="25" spans="1:15">
      <c r="A25" s="9">
        <v>2100</v>
      </c>
      <c r="B25" s="6">
        <v>0</v>
      </c>
      <c r="C25" s="6">
        <v>0</v>
      </c>
      <c r="D25" s="6">
        <v>0</v>
      </c>
      <c r="E25" s="6">
        <v>11</v>
      </c>
      <c r="F25" s="6">
        <v>0</v>
      </c>
      <c r="G25" s="6">
        <f>SUM(B25:F25)</f>
        <v>11</v>
      </c>
      <c r="H25" s="6">
        <f t="shared" si="4"/>
        <v>0</v>
      </c>
      <c r="I25" s="6">
        <f t="shared" si="4"/>
        <v>0</v>
      </c>
      <c r="J25" s="6">
        <f t="shared" si="4"/>
        <v>0</v>
      </c>
      <c r="K25" s="6">
        <f t="shared" si="4"/>
        <v>1</v>
      </c>
      <c r="L25" s="6">
        <f t="shared" si="4"/>
        <v>0</v>
      </c>
      <c r="M25" s="6">
        <f>SUM(H25:L25)</f>
        <v>1</v>
      </c>
      <c r="N25" s="9" t="s">
        <v>38</v>
      </c>
      <c r="O25" s="53">
        <f>M20/25</f>
        <v>0.88</v>
      </c>
    </row>
    <row r="26" spans="1:15">
      <c r="A26" s="11" t="s">
        <v>15</v>
      </c>
      <c r="B26" s="16">
        <f t="shared" ref="B26:M26" si="5">SUM(B21:B25)</f>
        <v>8</v>
      </c>
      <c r="C26" s="16">
        <f t="shared" si="5"/>
        <v>16</v>
      </c>
      <c r="D26" s="16">
        <f t="shared" si="5"/>
        <v>86</v>
      </c>
      <c r="E26" s="16">
        <f t="shared" si="5"/>
        <v>33</v>
      </c>
      <c r="F26" s="16">
        <f t="shared" si="5"/>
        <v>8</v>
      </c>
      <c r="G26" s="16">
        <f t="shared" si="5"/>
        <v>151</v>
      </c>
      <c r="H26" s="16">
        <f t="shared" si="5"/>
        <v>1</v>
      </c>
      <c r="I26" s="16">
        <f t="shared" si="5"/>
        <v>4</v>
      </c>
      <c r="J26" s="16">
        <f t="shared" si="5"/>
        <v>4</v>
      </c>
      <c r="K26" s="16">
        <f t="shared" si="5"/>
        <v>3</v>
      </c>
      <c r="L26" s="16">
        <f t="shared" si="5"/>
        <v>1</v>
      </c>
      <c r="M26" s="16">
        <f t="shared" si="5"/>
        <v>13</v>
      </c>
      <c r="N26" s="9" t="s">
        <v>39</v>
      </c>
      <c r="O26" s="53">
        <f>(M14+M20)/45</f>
        <v>0.77777777777777779</v>
      </c>
    </row>
    <row r="27" spans="1:15" ht="15" thickBot="1">
      <c r="A27" s="13" t="s">
        <v>16</v>
      </c>
      <c r="B27" s="17">
        <f t="shared" ref="B27:M27" si="6">B14+B20+B26</f>
        <v>170</v>
      </c>
      <c r="C27" s="17">
        <f t="shared" si="6"/>
        <v>83</v>
      </c>
      <c r="D27" s="17">
        <f t="shared" si="6"/>
        <v>248</v>
      </c>
      <c r="E27" s="17">
        <f t="shared" si="6"/>
        <v>114</v>
      </c>
      <c r="F27" s="17">
        <f t="shared" si="6"/>
        <v>170</v>
      </c>
      <c r="G27" s="17">
        <f t="shared" si="6"/>
        <v>785</v>
      </c>
      <c r="H27" s="17">
        <f t="shared" si="6"/>
        <v>9</v>
      </c>
      <c r="I27" s="17">
        <f t="shared" si="6"/>
        <v>9</v>
      </c>
      <c r="J27" s="17">
        <f t="shared" si="6"/>
        <v>12</v>
      </c>
      <c r="K27" s="17">
        <f t="shared" si="6"/>
        <v>9</v>
      </c>
      <c r="L27" s="17">
        <f t="shared" si="6"/>
        <v>9</v>
      </c>
      <c r="M27" s="17">
        <f t="shared" si="6"/>
        <v>48</v>
      </c>
      <c r="N27" s="9" t="s">
        <v>40</v>
      </c>
      <c r="O27" s="53">
        <f>M27/70</f>
        <v>0.68571428571428572</v>
      </c>
    </row>
    <row r="28" spans="1:15" ht="15" thickTop="1">
      <c r="A28" s="1"/>
      <c r="B28" s="1"/>
      <c r="C28" s="1"/>
      <c r="D28" s="1"/>
      <c r="E28" s="1"/>
      <c r="F28" s="1"/>
      <c r="G28" s="1"/>
    </row>
    <row r="29" spans="1:15" ht="37">
      <c r="A29" s="1"/>
      <c r="B29" s="18" t="s">
        <v>21</v>
      </c>
      <c r="C29" s="19" t="s">
        <v>22</v>
      </c>
      <c r="D29" s="19" t="s">
        <v>23</v>
      </c>
      <c r="E29" s="20" t="s">
        <v>24</v>
      </c>
      <c r="F29" s="20" t="s">
        <v>25</v>
      </c>
      <c r="G29" s="20" t="s">
        <v>26</v>
      </c>
    </row>
    <row r="30" spans="1:15">
      <c r="A30" s="1"/>
      <c r="B30" s="21" t="s">
        <v>27</v>
      </c>
      <c r="C30" s="22">
        <f>G14/C7</f>
        <v>6.7222222222222223</v>
      </c>
      <c r="D30" s="22">
        <f>G20/C7</f>
        <v>10.888888888888889</v>
      </c>
      <c r="E30" s="22">
        <f>(G20+G14)/C7</f>
        <v>17.611111111111111</v>
      </c>
      <c r="F30" s="22">
        <f>(G12+G13+G15+G16+G17+G18)/C7</f>
        <v>14.111111111111111</v>
      </c>
      <c r="G30" s="22">
        <f>G27/C7</f>
        <v>21.805555555555557</v>
      </c>
    </row>
    <row r="31" spans="1:15">
      <c r="A31" s="1"/>
      <c r="B31" s="21" t="s">
        <v>28</v>
      </c>
      <c r="C31" s="23">
        <f>C30/20</f>
        <v>0.33611111111111114</v>
      </c>
      <c r="D31" s="23">
        <f>D30/25</f>
        <v>0.43555555555555558</v>
      </c>
      <c r="E31" s="23">
        <f>E30/45</f>
        <v>0.391358024691358</v>
      </c>
      <c r="F31" s="23">
        <f>F30/30</f>
        <v>0.47037037037037038</v>
      </c>
      <c r="G31" s="23">
        <f>G30/70</f>
        <v>0.31150793650793651</v>
      </c>
    </row>
    <row r="32" spans="1:15">
      <c r="A32" s="1"/>
      <c r="B32" s="21" t="s">
        <v>29</v>
      </c>
      <c r="C32" s="23">
        <f>C30/M14</f>
        <v>0.51709401709401714</v>
      </c>
      <c r="D32" s="23">
        <f>D30/M20</f>
        <v>0.49494949494949497</v>
      </c>
      <c r="E32" s="23">
        <f>E30/(M14+M20)</f>
        <v>0.50317460317460316</v>
      </c>
      <c r="F32" s="23">
        <f>F30/(M12+M13+M15+M16+M17+M18)</f>
        <v>0.52263374485596703</v>
      </c>
      <c r="G32" s="23">
        <f>G30/M27</f>
        <v>0.45428240740740744</v>
      </c>
    </row>
    <row r="33" spans="1:7">
      <c r="A33" s="1"/>
      <c r="B33" s="21" t="s">
        <v>30</v>
      </c>
      <c r="C33" s="23">
        <f>O24</f>
        <v>0.65</v>
      </c>
      <c r="D33" s="23">
        <f>O25</f>
        <v>0.88</v>
      </c>
      <c r="E33" s="23">
        <f>O26</f>
        <v>0.77777777777777779</v>
      </c>
      <c r="F33" s="23">
        <f>O23</f>
        <v>0.9</v>
      </c>
      <c r="G33" s="23">
        <f>O27</f>
        <v>0.68571428571428572</v>
      </c>
    </row>
    <row r="34" spans="1:7">
      <c r="A34" s="1"/>
      <c r="B34" s="1"/>
      <c r="C34" s="1"/>
      <c r="D34" s="1"/>
      <c r="E34" s="1"/>
      <c r="F34" s="1"/>
      <c r="G34" s="1"/>
    </row>
    <row r="35" spans="1:7">
      <c r="A35" s="24" t="s">
        <v>27</v>
      </c>
      <c r="B35" s="55" t="s">
        <v>31</v>
      </c>
      <c r="C35" s="55"/>
      <c r="D35" s="55"/>
      <c r="E35" s="55"/>
      <c r="F35" s="55"/>
      <c r="G35" s="55"/>
    </row>
    <row r="36" spans="1:7">
      <c r="A36" s="24" t="s">
        <v>28</v>
      </c>
      <c r="B36" s="55" t="s">
        <v>32</v>
      </c>
      <c r="C36" s="55"/>
      <c r="D36" s="55"/>
      <c r="E36" s="55"/>
      <c r="F36" s="55"/>
      <c r="G36" s="55"/>
    </row>
    <row r="37" spans="1:7">
      <c r="A37" s="24" t="s">
        <v>29</v>
      </c>
      <c r="B37" s="55" t="s">
        <v>33</v>
      </c>
      <c r="C37" s="55"/>
      <c r="D37" s="55"/>
      <c r="E37" s="55"/>
      <c r="F37" s="55"/>
      <c r="G37" s="55"/>
    </row>
    <row r="38" spans="1:7">
      <c r="A38" s="24" t="s">
        <v>30</v>
      </c>
      <c r="B38" s="55" t="s">
        <v>34</v>
      </c>
      <c r="C38" s="55"/>
      <c r="D38" s="55"/>
      <c r="E38" s="55"/>
      <c r="F38" s="55"/>
      <c r="G38" s="55"/>
    </row>
    <row r="39" spans="1:7">
      <c r="A39" s="1"/>
      <c r="B39" s="1"/>
      <c r="C39" s="1"/>
      <c r="D39" s="1"/>
      <c r="E39" s="1"/>
      <c r="F39" s="1"/>
      <c r="G39" s="1"/>
    </row>
    <row r="40" spans="1:7">
      <c r="A40" s="49"/>
      <c r="B40" s="50"/>
      <c r="C40" s="1"/>
      <c r="D40" s="1"/>
      <c r="E40" s="1"/>
      <c r="F40" s="1"/>
      <c r="G40" s="1"/>
    </row>
    <row r="41" spans="1:7">
      <c r="A41" s="50"/>
      <c r="B41" s="58"/>
      <c r="C41" s="58"/>
      <c r="D41" s="58"/>
      <c r="E41" s="58"/>
      <c r="F41" s="58"/>
      <c r="G41" s="58"/>
    </row>
    <row r="42" spans="1:7">
      <c r="A42" s="1"/>
      <c r="B42" s="58"/>
      <c r="C42" s="58"/>
      <c r="D42" s="58"/>
      <c r="E42" s="58"/>
      <c r="F42" s="58"/>
      <c r="G42" s="58"/>
    </row>
  </sheetData>
  <mergeCells count="5">
    <mergeCell ref="B35:G35"/>
    <mergeCell ref="B36:G36"/>
    <mergeCell ref="B37:G37"/>
    <mergeCell ref="B38:G38"/>
    <mergeCell ref="B41:G42"/>
  </mergeCell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workbookViewId="0">
      <selection activeCell="A4" sqref="A4"/>
    </sheetView>
  </sheetViews>
  <sheetFormatPr baseColWidth="10" defaultColWidth="8.83203125" defaultRowHeight="14" x14ac:dyDescent="0"/>
  <cols>
    <col min="8" max="15" width="8.83203125" hidden="1" customWidth="1"/>
  </cols>
  <sheetData>
    <row r="1" spans="1:15">
      <c r="A1" s="27" t="s">
        <v>0</v>
      </c>
      <c r="B1" s="27"/>
      <c r="C1" s="27"/>
      <c r="D1" s="27"/>
      <c r="E1" s="27"/>
      <c r="F1" s="27"/>
      <c r="G1" s="27"/>
    </row>
    <row r="2" spans="1:15">
      <c r="A2" s="27" t="s">
        <v>1</v>
      </c>
      <c r="B2" s="27"/>
      <c r="C2" s="27"/>
      <c r="D2" s="27"/>
      <c r="E2" s="27"/>
      <c r="F2" s="27"/>
      <c r="G2" s="27"/>
    </row>
    <row r="3" spans="1:15">
      <c r="A3" s="27" t="s">
        <v>2</v>
      </c>
      <c r="B3" s="27"/>
      <c r="C3" s="27"/>
      <c r="D3" s="27"/>
      <c r="E3" s="27"/>
      <c r="F3" s="27"/>
      <c r="G3" s="27"/>
    </row>
    <row r="4" spans="1:15">
      <c r="A4" s="28" t="str">
        <f>GRUE202!A4</f>
        <v>Fall Term 2011</v>
      </c>
      <c r="B4" s="27"/>
      <c r="C4" s="27"/>
      <c r="D4" s="27"/>
      <c r="E4" s="27"/>
      <c r="F4" s="27"/>
      <c r="G4" s="27"/>
    </row>
    <row r="5" spans="1:15">
      <c r="A5" s="27"/>
      <c r="B5" s="27"/>
      <c r="C5" s="27"/>
      <c r="D5" s="27"/>
      <c r="E5" s="27"/>
      <c r="F5" s="27"/>
      <c r="G5" s="27"/>
    </row>
    <row r="6" spans="1:15">
      <c r="A6" s="29" t="s">
        <v>18</v>
      </c>
      <c r="B6" s="30" t="s">
        <v>4</v>
      </c>
      <c r="C6" s="31">
        <v>203</v>
      </c>
      <c r="D6" s="27"/>
      <c r="E6" s="27"/>
      <c r="F6" s="27" t="s">
        <v>19</v>
      </c>
      <c r="G6" s="27" t="s">
        <v>20</v>
      </c>
    </row>
    <row r="7" spans="1:15">
      <c r="A7" s="29" t="s">
        <v>5</v>
      </c>
      <c r="B7" s="29"/>
      <c r="C7" s="31">
        <v>30</v>
      </c>
      <c r="D7" s="27"/>
      <c r="E7" s="27"/>
      <c r="F7" s="27"/>
      <c r="G7" s="27"/>
    </row>
    <row r="8" spans="1:15">
      <c r="A8" s="27"/>
      <c r="B8" s="27"/>
      <c r="C8" s="27"/>
      <c r="D8" s="27"/>
      <c r="E8" s="27"/>
      <c r="F8" s="27"/>
      <c r="G8" s="27"/>
    </row>
    <row r="9" spans="1:15">
      <c r="A9" s="32" t="s">
        <v>6</v>
      </c>
      <c r="B9" s="33" t="s">
        <v>7</v>
      </c>
      <c r="C9" s="33" t="s">
        <v>8</v>
      </c>
      <c r="D9" s="33" t="s">
        <v>9</v>
      </c>
      <c r="E9" s="33" t="s">
        <v>10</v>
      </c>
      <c r="F9" s="33" t="s">
        <v>11</v>
      </c>
      <c r="G9" s="33" t="s">
        <v>12</v>
      </c>
      <c r="H9" s="8" t="s">
        <v>7</v>
      </c>
      <c r="I9" s="8" t="s">
        <v>8</v>
      </c>
      <c r="J9" s="8" t="s">
        <v>9</v>
      </c>
      <c r="K9" s="8" t="s">
        <v>10</v>
      </c>
      <c r="L9" s="8" t="s">
        <v>11</v>
      </c>
      <c r="M9" s="8" t="s">
        <v>12</v>
      </c>
      <c r="N9" s="1"/>
      <c r="O9" s="1"/>
    </row>
    <row r="10" spans="1:15">
      <c r="A10" s="34">
        <v>800</v>
      </c>
      <c r="B10" s="35">
        <v>0</v>
      </c>
      <c r="C10" s="35">
        <v>0</v>
      </c>
      <c r="D10" s="35">
        <v>0</v>
      </c>
      <c r="E10" s="35">
        <v>0</v>
      </c>
      <c r="F10" s="35">
        <v>0</v>
      </c>
      <c r="G10" s="35">
        <f>SUM(B10:F10)</f>
        <v>0</v>
      </c>
      <c r="H10" s="6">
        <f t="shared" ref="H10:L13" si="0">IF(B10&gt;0, 1, 0)</f>
        <v>0</v>
      </c>
      <c r="I10" s="6">
        <f t="shared" si="0"/>
        <v>0</v>
      </c>
      <c r="J10" s="6">
        <f t="shared" si="0"/>
        <v>0</v>
      </c>
      <c r="K10" s="6">
        <f t="shared" si="0"/>
        <v>0</v>
      </c>
      <c r="L10" s="6">
        <f t="shared" si="0"/>
        <v>0</v>
      </c>
      <c r="M10" s="6">
        <f>SUM(H10:L10)</f>
        <v>0</v>
      </c>
      <c r="N10" s="1"/>
      <c r="O10" s="1"/>
    </row>
    <row r="11" spans="1:15">
      <c r="A11" s="34">
        <v>900</v>
      </c>
      <c r="B11" s="35">
        <v>2</v>
      </c>
      <c r="C11" s="35">
        <v>0</v>
      </c>
      <c r="D11" s="35">
        <v>2</v>
      </c>
      <c r="E11" s="35">
        <v>0</v>
      </c>
      <c r="F11" s="35">
        <v>2</v>
      </c>
      <c r="G11" s="35">
        <f>SUM(B11:F11)</f>
        <v>6</v>
      </c>
      <c r="H11" s="6">
        <f t="shared" si="0"/>
        <v>1</v>
      </c>
      <c r="I11" s="6">
        <f t="shared" si="0"/>
        <v>0</v>
      </c>
      <c r="J11" s="6">
        <f t="shared" si="0"/>
        <v>1</v>
      </c>
      <c r="K11" s="6">
        <f t="shared" si="0"/>
        <v>0</v>
      </c>
      <c r="L11" s="6">
        <f t="shared" si="0"/>
        <v>1</v>
      </c>
      <c r="M11" s="6">
        <f>SUM(H11:L11)</f>
        <v>3</v>
      </c>
      <c r="N11" s="1"/>
      <c r="O11" s="1"/>
    </row>
    <row r="12" spans="1:15">
      <c r="A12" s="34">
        <v>1000</v>
      </c>
      <c r="B12" s="35">
        <v>21</v>
      </c>
      <c r="C12" s="35">
        <v>21</v>
      </c>
      <c r="D12" s="35">
        <v>21</v>
      </c>
      <c r="E12" s="35">
        <v>21</v>
      </c>
      <c r="F12" s="35">
        <v>21</v>
      </c>
      <c r="G12" s="35">
        <f>SUM(B12:F12)</f>
        <v>105</v>
      </c>
      <c r="H12" s="6">
        <f t="shared" si="0"/>
        <v>1</v>
      </c>
      <c r="I12" s="6">
        <f t="shared" si="0"/>
        <v>1</v>
      </c>
      <c r="J12" s="6">
        <f t="shared" si="0"/>
        <v>1</v>
      </c>
      <c r="K12" s="6">
        <f t="shared" si="0"/>
        <v>1</v>
      </c>
      <c r="L12" s="6">
        <f t="shared" si="0"/>
        <v>1</v>
      </c>
      <c r="M12" s="6">
        <f>SUM(H12:L12)</f>
        <v>5</v>
      </c>
      <c r="N12" s="1"/>
      <c r="O12" s="1"/>
    </row>
    <row r="13" spans="1:15">
      <c r="A13" s="34">
        <v>1100</v>
      </c>
      <c r="B13" s="35">
        <v>21</v>
      </c>
      <c r="C13" s="35">
        <v>28</v>
      </c>
      <c r="D13" s="35">
        <v>21</v>
      </c>
      <c r="E13" s="35">
        <v>28</v>
      </c>
      <c r="F13" s="35">
        <v>21</v>
      </c>
      <c r="G13" s="35">
        <f>SUM(B13:F13)</f>
        <v>119</v>
      </c>
      <c r="H13" s="6">
        <f t="shared" si="0"/>
        <v>1</v>
      </c>
      <c r="I13" s="6">
        <f t="shared" si="0"/>
        <v>1</v>
      </c>
      <c r="J13" s="6">
        <f t="shared" si="0"/>
        <v>1</v>
      </c>
      <c r="K13" s="6">
        <f t="shared" si="0"/>
        <v>1</v>
      </c>
      <c r="L13" s="6">
        <f t="shared" si="0"/>
        <v>1</v>
      </c>
      <c r="M13" s="6">
        <f>SUM(H13:L13)</f>
        <v>5</v>
      </c>
      <c r="N13" s="1"/>
      <c r="O13" s="1"/>
    </row>
    <row r="14" spans="1:15">
      <c r="A14" s="36" t="s">
        <v>13</v>
      </c>
      <c r="B14" s="37">
        <f>SUM(B10:B13)</f>
        <v>44</v>
      </c>
      <c r="C14" s="37">
        <f t="shared" ref="C14:M14" si="1">SUM(C10:C13)</f>
        <v>49</v>
      </c>
      <c r="D14" s="37">
        <f t="shared" si="1"/>
        <v>44</v>
      </c>
      <c r="E14" s="37">
        <f t="shared" si="1"/>
        <v>49</v>
      </c>
      <c r="F14" s="37">
        <f t="shared" si="1"/>
        <v>44</v>
      </c>
      <c r="G14" s="37">
        <f t="shared" si="1"/>
        <v>230</v>
      </c>
      <c r="H14" s="16">
        <f t="shared" si="1"/>
        <v>3</v>
      </c>
      <c r="I14" s="16">
        <f t="shared" si="1"/>
        <v>2</v>
      </c>
      <c r="J14" s="16">
        <f t="shared" si="1"/>
        <v>3</v>
      </c>
      <c r="K14" s="16">
        <f t="shared" si="1"/>
        <v>2</v>
      </c>
      <c r="L14" s="16">
        <f t="shared" si="1"/>
        <v>3</v>
      </c>
      <c r="M14" s="16">
        <f t="shared" si="1"/>
        <v>13</v>
      </c>
      <c r="N14" s="1"/>
      <c r="O14" s="1"/>
    </row>
    <row r="15" spans="1:15">
      <c r="A15" s="34">
        <v>1200</v>
      </c>
      <c r="B15" s="35">
        <v>25</v>
      </c>
      <c r="C15" s="35">
        <v>28</v>
      </c>
      <c r="D15" s="35">
        <v>25</v>
      </c>
      <c r="E15" s="35">
        <v>28</v>
      </c>
      <c r="F15" s="35">
        <v>25</v>
      </c>
      <c r="G15" s="35">
        <f>SUM(B15:F15)</f>
        <v>131</v>
      </c>
      <c r="H15" s="6">
        <f t="shared" ref="H15:L19" si="2">IF(B15&gt;0, 1, 0)</f>
        <v>1</v>
      </c>
      <c r="I15" s="6">
        <f t="shared" si="2"/>
        <v>1</v>
      </c>
      <c r="J15" s="6">
        <f t="shared" si="2"/>
        <v>1</v>
      </c>
      <c r="K15" s="6">
        <f t="shared" si="2"/>
        <v>1</v>
      </c>
      <c r="L15" s="6">
        <f t="shared" si="2"/>
        <v>1</v>
      </c>
      <c r="M15" s="6">
        <f>SUM(H15:L15)</f>
        <v>5</v>
      </c>
      <c r="N15" s="1"/>
      <c r="O15" s="1"/>
    </row>
    <row r="16" spans="1:15">
      <c r="A16" s="34">
        <v>1300</v>
      </c>
      <c r="B16" s="35">
        <v>18</v>
      </c>
      <c r="C16" s="35">
        <v>0</v>
      </c>
      <c r="D16" s="35">
        <v>18</v>
      </c>
      <c r="E16" s="35">
        <v>0</v>
      </c>
      <c r="F16" s="35">
        <v>18</v>
      </c>
      <c r="G16" s="35">
        <f>SUM(B16:F16)</f>
        <v>54</v>
      </c>
      <c r="H16" s="6">
        <f t="shared" si="2"/>
        <v>1</v>
      </c>
      <c r="I16" s="6">
        <f t="shared" si="2"/>
        <v>0</v>
      </c>
      <c r="J16" s="6">
        <f t="shared" si="2"/>
        <v>1</v>
      </c>
      <c r="K16" s="6">
        <f t="shared" si="2"/>
        <v>0</v>
      </c>
      <c r="L16" s="6">
        <f t="shared" si="2"/>
        <v>1</v>
      </c>
      <c r="M16" s="6">
        <f>SUM(H16:L16)</f>
        <v>3</v>
      </c>
      <c r="N16" s="1"/>
      <c r="O16" s="1"/>
    </row>
    <row r="17" spans="1:15">
      <c r="A17" s="34">
        <v>1400</v>
      </c>
      <c r="B17" s="35">
        <v>0</v>
      </c>
      <c r="C17" s="35">
        <v>14</v>
      </c>
      <c r="D17" s="35">
        <v>0</v>
      </c>
      <c r="E17" s="35">
        <v>14</v>
      </c>
      <c r="F17" s="35">
        <v>0</v>
      </c>
      <c r="G17" s="35">
        <f>SUM(B17:F17)</f>
        <v>28</v>
      </c>
      <c r="H17" s="6">
        <f t="shared" si="2"/>
        <v>0</v>
      </c>
      <c r="I17" s="6">
        <f t="shared" si="2"/>
        <v>1</v>
      </c>
      <c r="J17" s="6">
        <f t="shared" si="2"/>
        <v>0</v>
      </c>
      <c r="K17" s="6">
        <f t="shared" si="2"/>
        <v>1</v>
      </c>
      <c r="L17" s="6">
        <f t="shared" si="2"/>
        <v>0</v>
      </c>
      <c r="M17" s="6">
        <f>SUM(H17:L17)</f>
        <v>2</v>
      </c>
      <c r="N17" s="1"/>
      <c r="O17" s="1"/>
    </row>
    <row r="18" spans="1:15">
      <c r="A18" s="34">
        <v>1500</v>
      </c>
      <c r="B18" s="35">
        <v>0</v>
      </c>
      <c r="C18" s="26">
        <v>0</v>
      </c>
      <c r="D18" s="26">
        <v>0</v>
      </c>
      <c r="E18" s="26">
        <v>17</v>
      </c>
      <c r="F18" s="35">
        <v>0</v>
      </c>
      <c r="G18" s="35">
        <f>SUM(B18:F18)</f>
        <v>17</v>
      </c>
      <c r="H18" s="6">
        <f t="shared" si="2"/>
        <v>0</v>
      </c>
      <c r="I18" s="6">
        <f t="shared" si="2"/>
        <v>0</v>
      </c>
      <c r="J18" s="6">
        <f t="shared" si="2"/>
        <v>0</v>
      </c>
      <c r="K18" s="6">
        <f t="shared" si="2"/>
        <v>1</v>
      </c>
      <c r="L18" s="6">
        <f t="shared" si="2"/>
        <v>0</v>
      </c>
      <c r="M18" s="6">
        <f>SUM(H18:L18)</f>
        <v>1</v>
      </c>
      <c r="N18" s="1"/>
      <c r="O18" s="1"/>
    </row>
    <row r="19" spans="1:15">
      <c r="A19" s="34">
        <v>1600</v>
      </c>
      <c r="B19" s="35">
        <v>0</v>
      </c>
      <c r="C19" s="35">
        <v>5</v>
      </c>
      <c r="D19" s="35">
        <v>0</v>
      </c>
      <c r="E19" s="35">
        <v>17</v>
      </c>
      <c r="F19" s="35">
        <v>0</v>
      </c>
      <c r="G19" s="35">
        <f>SUM(B19:F19)</f>
        <v>22</v>
      </c>
      <c r="H19" s="6">
        <f t="shared" si="2"/>
        <v>0</v>
      </c>
      <c r="I19" s="6">
        <f t="shared" si="2"/>
        <v>1</v>
      </c>
      <c r="J19" s="6">
        <f t="shared" si="2"/>
        <v>0</v>
      </c>
      <c r="K19" s="6">
        <f t="shared" si="2"/>
        <v>1</v>
      </c>
      <c r="L19" s="6">
        <f t="shared" si="2"/>
        <v>0</v>
      </c>
      <c r="M19" s="6">
        <f>SUM(H19:L19)</f>
        <v>2</v>
      </c>
      <c r="N19" s="1"/>
      <c r="O19" s="1"/>
    </row>
    <row r="20" spans="1:15">
      <c r="A20" s="36" t="s">
        <v>14</v>
      </c>
      <c r="B20" s="37">
        <f t="shared" ref="B20:M20" si="3">SUM(B15:B19)</f>
        <v>43</v>
      </c>
      <c r="C20" s="37">
        <f t="shared" si="3"/>
        <v>47</v>
      </c>
      <c r="D20" s="37">
        <f t="shared" si="3"/>
        <v>43</v>
      </c>
      <c r="E20" s="37">
        <f t="shared" si="3"/>
        <v>76</v>
      </c>
      <c r="F20" s="37">
        <f t="shared" si="3"/>
        <v>43</v>
      </c>
      <c r="G20" s="37">
        <f t="shared" si="3"/>
        <v>252</v>
      </c>
      <c r="H20" s="16">
        <f t="shared" si="3"/>
        <v>2</v>
      </c>
      <c r="I20" s="16">
        <f t="shared" si="3"/>
        <v>3</v>
      </c>
      <c r="J20" s="16">
        <f t="shared" si="3"/>
        <v>2</v>
      </c>
      <c r="K20" s="16">
        <f t="shared" si="3"/>
        <v>4</v>
      </c>
      <c r="L20" s="16">
        <f t="shared" si="3"/>
        <v>2</v>
      </c>
      <c r="M20" s="16">
        <f t="shared" si="3"/>
        <v>13</v>
      </c>
      <c r="N20" s="1"/>
      <c r="O20" s="1"/>
    </row>
    <row r="21" spans="1:15">
      <c r="A21" s="34">
        <v>1700</v>
      </c>
      <c r="B21" s="35">
        <v>0</v>
      </c>
      <c r="C21" s="35">
        <v>5</v>
      </c>
      <c r="D21" s="35">
        <v>0</v>
      </c>
      <c r="E21" s="35">
        <v>18</v>
      </c>
      <c r="F21" s="35">
        <v>0</v>
      </c>
      <c r="G21" s="35">
        <f>SUM(B21:F21)</f>
        <v>23</v>
      </c>
      <c r="H21" s="6">
        <f t="shared" ref="H21:L25" si="4">IF(B21&gt;0, 1, 0)</f>
        <v>0</v>
      </c>
      <c r="I21" s="6">
        <f t="shared" si="4"/>
        <v>1</v>
      </c>
      <c r="J21" s="6">
        <f t="shared" si="4"/>
        <v>0</v>
      </c>
      <c r="K21" s="6">
        <f t="shared" si="4"/>
        <v>1</v>
      </c>
      <c r="L21" s="6">
        <f t="shared" si="4"/>
        <v>0</v>
      </c>
      <c r="M21" s="6">
        <f>SUM(H21:L21)</f>
        <v>2</v>
      </c>
      <c r="N21" s="1"/>
      <c r="O21" s="1"/>
    </row>
    <row r="22" spans="1:15">
      <c r="A22" s="34">
        <v>1800</v>
      </c>
      <c r="B22" s="35">
        <v>0</v>
      </c>
      <c r="C22" s="35">
        <v>5</v>
      </c>
      <c r="D22" s="35">
        <v>11</v>
      </c>
      <c r="E22" s="35">
        <v>18</v>
      </c>
      <c r="F22" s="35">
        <v>0</v>
      </c>
      <c r="G22" s="35">
        <f>SUM(B22:F22)</f>
        <v>34</v>
      </c>
      <c r="H22" s="6">
        <f t="shared" si="4"/>
        <v>0</v>
      </c>
      <c r="I22" s="6">
        <f t="shared" si="4"/>
        <v>1</v>
      </c>
      <c r="J22" s="6">
        <f t="shared" si="4"/>
        <v>1</v>
      </c>
      <c r="K22" s="6">
        <f t="shared" si="4"/>
        <v>1</v>
      </c>
      <c r="L22" s="6">
        <f t="shared" si="4"/>
        <v>0</v>
      </c>
      <c r="M22" s="6">
        <f>SUM(H22:L22)</f>
        <v>3</v>
      </c>
      <c r="N22" s="1"/>
      <c r="O22" s="1"/>
    </row>
    <row r="23" spans="1:15">
      <c r="A23" s="34">
        <v>1900</v>
      </c>
      <c r="B23" s="35">
        <v>0</v>
      </c>
      <c r="C23" s="35">
        <v>0</v>
      </c>
      <c r="D23" s="35">
        <v>11</v>
      </c>
      <c r="E23" s="35">
        <v>0</v>
      </c>
      <c r="F23" s="35">
        <v>0</v>
      </c>
      <c r="G23" s="35">
        <f>SUM(B23:F23)</f>
        <v>11</v>
      </c>
      <c r="H23" s="6">
        <f t="shared" si="4"/>
        <v>0</v>
      </c>
      <c r="I23" s="6">
        <f t="shared" si="4"/>
        <v>0</v>
      </c>
      <c r="J23" s="6">
        <f t="shared" si="4"/>
        <v>1</v>
      </c>
      <c r="K23" s="6">
        <f t="shared" si="4"/>
        <v>0</v>
      </c>
      <c r="L23" s="6">
        <f t="shared" si="4"/>
        <v>0</v>
      </c>
      <c r="M23" s="6">
        <f>SUM(H23:L23)</f>
        <v>1</v>
      </c>
      <c r="N23" s="51" t="s">
        <v>36</v>
      </c>
      <c r="O23" s="52">
        <f>(M12+M13+M15+M16+M17+M18)/30</f>
        <v>0.7</v>
      </c>
    </row>
    <row r="24" spans="1:15">
      <c r="A24" s="34">
        <v>2000</v>
      </c>
      <c r="B24" s="35">
        <v>0</v>
      </c>
      <c r="C24" s="35">
        <v>0</v>
      </c>
      <c r="D24" s="35">
        <v>11</v>
      </c>
      <c r="E24" s="35">
        <v>0</v>
      </c>
      <c r="F24" s="35">
        <v>0</v>
      </c>
      <c r="G24" s="35">
        <f>SUM(B24:F24)</f>
        <v>11</v>
      </c>
      <c r="H24" s="6">
        <f t="shared" si="4"/>
        <v>0</v>
      </c>
      <c r="I24" s="6">
        <f t="shared" si="4"/>
        <v>0</v>
      </c>
      <c r="J24" s="6">
        <f t="shared" si="4"/>
        <v>1</v>
      </c>
      <c r="K24" s="6">
        <f t="shared" si="4"/>
        <v>0</v>
      </c>
      <c r="L24" s="6">
        <f t="shared" si="4"/>
        <v>0</v>
      </c>
      <c r="M24" s="6">
        <f>SUM(H24:L24)</f>
        <v>1</v>
      </c>
      <c r="N24" s="9" t="s">
        <v>37</v>
      </c>
      <c r="O24" s="53">
        <f>M14/20</f>
        <v>0.65</v>
      </c>
    </row>
    <row r="25" spans="1:15">
      <c r="A25" s="34">
        <v>2100</v>
      </c>
      <c r="B25" s="35">
        <v>0</v>
      </c>
      <c r="C25" s="35">
        <v>0</v>
      </c>
      <c r="D25" s="35">
        <v>0</v>
      </c>
      <c r="E25" s="35">
        <v>0</v>
      </c>
      <c r="F25" s="35">
        <v>0</v>
      </c>
      <c r="G25" s="35">
        <f>SUM(B25:F25)</f>
        <v>0</v>
      </c>
      <c r="H25" s="6">
        <f t="shared" si="4"/>
        <v>0</v>
      </c>
      <c r="I25" s="6">
        <f t="shared" si="4"/>
        <v>0</v>
      </c>
      <c r="J25" s="6">
        <f t="shared" si="4"/>
        <v>0</v>
      </c>
      <c r="K25" s="6">
        <f t="shared" si="4"/>
        <v>0</v>
      </c>
      <c r="L25" s="6">
        <f t="shared" si="4"/>
        <v>0</v>
      </c>
      <c r="M25" s="6">
        <f>SUM(H25:L25)</f>
        <v>0</v>
      </c>
      <c r="N25" s="9" t="s">
        <v>38</v>
      </c>
      <c r="O25" s="53">
        <f>M20/25</f>
        <v>0.52</v>
      </c>
    </row>
    <row r="26" spans="1:15">
      <c r="A26" s="36" t="s">
        <v>15</v>
      </c>
      <c r="B26" s="37">
        <f t="shared" ref="B26:M26" si="5">SUM(B21:B25)</f>
        <v>0</v>
      </c>
      <c r="C26" s="37">
        <f t="shared" si="5"/>
        <v>10</v>
      </c>
      <c r="D26" s="37">
        <f t="shared" si="5"/>
        <v>33</v>
      </c>
      <c r="E26" s="37">
        <f t="shared" si="5"/>
        <v>36</v>
      </c>
      <c r="F26" s="37">
        <f t="shared" si="5"/>
        <v>0</v>
      </c>
      <c r="G26" s="37">
        <f t="shared" si="5"/>
        <v>79</v>
      </c>
      <c r="H26" s="16">
        <f t="shared" si="5"/>
        <v>0</v>
      </c>
      <c r="I26" s="16">
        <f t="shared" si="5"/>
        <v>2</v>
      </c>
      <c r="J26" s="16">
        <f t="shared" si="5"/>
        <v>3</v>
      </c>
      <c r="K26" s="16">
        <f t="shared" si="5"/>
        <v>2</v>
      </c>
      <c r="L26" s="16">
        <f t="shared" si="5"/>
        <v>0</v>
      </c>
      <c r="M26" s="16">
        <f t="shared" si="5"/>
        <v>7</v>
      </c>
      <c r="N26" s="9" t="s">
        <v>39</v>
      </c>
      <c r="O26" s="53">
        <f>(M14+M20)/45</f>
        <v>0.57777777777777772</v>
      </c>
    </row>
    <row r="27" spans="1:15" ht="15" thickBot="1">
      <c r="A27" s="38" t="s">
        <v>16</v>
      </c>
      <c r="B27" s="39">
        <f t="shared" ref="B27:M27" si="6">B14+B20+B26</f>
        <v>87</v>
      </c>
      <c r="C27" s="39">
        <f t="shared" si="6"/>
        <v>106</v>
      </c>
      <c r="D27" s="39">
        <f t="shared" si="6"/>
        <v>120</v>
      </c>
      <c r="E27" s="39">
        <f t="shared" si="6"/>
        <v>161</v>
      </c>
      <c r="F27" s="39">
        <f t="shared" si="6"/>
        <v>87</v>
      </c>
      <c r="G27" s="39">
        <f t="shared" si="6"/>
        <v>561</v>
      </c>
      <c r="H27" s="17">
        <f t="shared" si="6"/>
        <v>5</v>
      </c>
      <c r="I27" s="17">
        <f t="shared" si="6"/>
        <v>7</v>
      </c>
      <c r="J27" s="17">
        <f t="shared" si="6"/>
        <v>8</v>
      </c>
      <c r="K27" s="17">
        <f t="shared" si="6"/>
        <v>8</v>
      </c>
      <c r="L27" s="17">
        <f t="shared" si="6"/>
        <v>5</v>
      </c>
      <c r="M27" s="17">
        <f t="shared" si="6"/>
        <v>33</v>
      </c>
      <c r="N27" s="9" t="s">
        <v>40</v>
      </c>
      <c r="O27" s="53">
        <f>M27/70</f>
        <v>0.47142857142857142</v>
      </c>
    </row>
    <row r="28" spans="1:15" ht="15" thickTop="1">
      <c r="A28" s="27"/>
      <c r="B28" s="27"/>
      <c r="C28" s="27"/>
      <c r="D28" s="27"/>
      <c r="E28" s="27"/>
      <c r="F28" s="27"/>
      <c r="G28" s="27"/>
    </row>
    <row r="29" spans="1:15" ht="37">
      <c r="A29" s="27"/>
      <c r="B29" s="40" t="s">
        <v>21</v>
      </c>
      <c r="C29" s="41" t="s">
        <v>22</v>
      </c>
      <c r="D29" s="41" t="s">
        <v>23</v>
      </c>
      <c r="E29" s="42" t="s">
        <v>24</v>
      </c>
      <c r="F29" s="42" t="s">
        <v>25</v>
      </c>
      <c r="G29" s="42" t="s">
        <v>26</v>
      </c>
    </row>
    <row r="30" spans="1:15">
      <c r="A30" s="27"/>
      <c r="B30" s="43" t="s">
        <v>27</v>
      </c>
      <c r="C30" s="44">
        <f>G14/C7</f>
        <v>7.666666666666667</v>
      </c>
      <c r="D30" s="44">
        <f>G20/C7</f>
        <v>8.4</v>
      </c>
      <c r="E30" s="44">
        <f>(G20+G14)/C7</f>
        <v>16.066666666666666</v>
      </c>
      <c r="F30" s="44">
        <f>(G12+G13+G15+G16+G17+G18)/C7</f>
        <v>15.133333333333333</v>
      </c>
      <c r="G30" s="44">
        <f>G27/C7</f>
        <v>18.7</v>
      </c>
    </row>
    <row r="31" spans="1:15">
      <c r="A31" s="27"/>
      <c r="B31" s="43" t="s">
        <v>28</v>
      </c>
      <c r="C31" s="45">
        <f>C30/20</f>
        <v>0.38333333333333336</v>
      </c>
      <c r="D31" s="45">
        <f>D30/25</f>
        <v>0.33600000000000002</v>
      </c>
      <c r="E31" s="45">
        <f>E30/45</f>
        <v>0.35703703703703704</v>
      </c>
      <c r="F31" s="45">
        <f>F30/30</f>
        <v>0.50444444444444447</v>
      </c>
      <c r="G31" s="45">
        <f>G30/70</f>
        <v>0.26714285714285713</v>
      </c>
    </row>
    <row r="32" spans="1:15">
      <c r="A32" s="27"/>
      <c r="B32" s="43" t="s">
        <v>29</v>
      </c>
      <c r="C32" s="45">
        <f>C30/M14</f>
        <v>0.58974358974358976</v>
      </c>
      <c r="D32" s="45">
        <f>D30/M20</f>
        <v>0.64615384615384619</v>
      </c>
      <c r="E32" s="45">
        <f>E30/(M14+M20)</f>
        <v>0.61794871794871797</v>
      </c>
      <c r="F32" s="45">
        <f>F30/(M12+M13+M15+M16+M17+M18)</f>
        <v>0.72063492063492063</v>
      </c>
      <c r="G32" s="45">
        <f>G30/M27</f>
        <v>0.56666666666666665</v>
      </c>
    </row>
    <row r="33" spans="1:7">
      <c r="A33" s="27"/>
      <c r="B33" s="43" t="s">
        <v>30</v>
      </c>
      <c r="C33" s="45">
        <f>O24</f>
        <v>0.65</v>
      </c>
      <c r="D33" s="45">
        <f>O25</f>
        <v>0.52</v>
      </c>
      <c r="E33" s="45">
        <f>O26</f>
        <v>0.57777777777777772</v>
      </c>
      <c r="F33" s="45">
        <f>O23</f>
        <v>0.7</v>
      </c>
      <c r="G33" s="45">
        <f>O27</f>
        <v>0.47142857142857142</v>
      </c>
    </row>
    <row r="34" spans="1:7">
      <c r="A34" s="27"/>
      <c r="B34" s="27"/>
      <c r="C34" s="27"/>
      <c r="D34" s="27"/>
      <c r="E34" s="27"/>
      <c r="F34" s="27"/>
      <c r="G34" s="27"/>
    </row>
    <row r="35" spans="1:7">
      <c r="A35" s="46" t="s">
        <v>27</v>
      </c>
      <c r="B35" s="56" t="s">
        <v>31</v>
      </c>
      <c r="C35" s="56"/>
      <c r="D35" s="56"/>
      <c r="E35" s="56"/>
      <c r="F35" s="56"/>
      <c r="G35" s="56"/>
    </row>
    <row r="36" spans="1:7">
      <c r="A36" s="46" t="s">
        <v>28</v>
      </c>
      <c r="B36" s="56" t="s">
        <v>32</v>
      </c>
      <c r="C36" s="56"/>
      <c r="D36" s="56"/>
      <c r="E36" s="56"/>
      <c r="F36" s="56"/>
      <c r="G36" s="56"/>
    </row>
    <row r="37" spans="1:7">
      <c r="A37" s="46" t="s">
        <v>29</v>
      </c>
      <c r="B37" s="56" t="s">
        <v>33</v>
      </c>
      <c r="C37" s="56"/>
      <c r="D37" s="56"/>
      <c r="E37" s="56"/>
      <c r="F37" s="56"/>
      <c r="G37" s="56"/>
    </row>
    <row r="38" spans="1:7">
      <c r="A38" s="46" t="s">
        <v>30</v>
      </c>
      <c r="B38" s="56" t="s">
        <v>34</v>
      </c>
      <c r="C38" s="56"/>
      <c r="D38" s="56"/>
      <c r="E38" s="56"/>
      <c r="F38" s="56"/>
      <c r="G38" s="56"/>
    </row>
    <row r="39" spans="1:7">
      <c r="A39" s="27"/>
      <c r="B39" s="27"/>
      <c r="C39" s="27"/>
      <c r="D39" s="27"/>
      <c r="E39" s="27"/>
      <c r="F39" s="27"/>
      <c r="G39" s="27"/>
    </row>
  </sheetData>
  <mergeCells count="4">
    <mergeCell ref="B35:G35"/>
    <mergeCell ref="B36:G36"/>
    <mergeCell ref="B37:G37"/>
    <mergeCell ref="B38:G38"/>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workbookViewId="0">
      <selection activeCell="Q24" sqref="Q24"/>
    </sheetView>
  </sheetViews>
  <sheetFormatPr baseColWidth="10" defaultColWidth="8.83203125" defaultRowHeight="14" x14ac:dyDescent="0"/>
  <cols>
    <col min="7" max="7" width="8.83203125" customWidth="1"/>
    <col min="8" max="8" width="0.5" hidden="1" customWidth="1"/>
    <col min="9" max="15" width="8.83203125" hidden="1" customWidth="1"/>
  </cols>
  <sheetData>
    <row r="1" spans="1:15">
      <c r="A1" s="27" t="s">
        <v>0</v>
      </c>
      <c r="B1" s="27"/>
      <c r="C1" s="27"/>
      <c r="D1" s="27"/>
      <c r="E1" s="27"/>
      <c r="F1" s="27"/>
      <c r="G1" s="27"/>
    </row>
    <row r="2" spans="1:15">
      <c r="A2" s="27" t="s">
        <v>1</v>
      </c>
      <c r="B2" s="27"/>
      <c r="C2" s="27"/>
      <c r="D2" s="27"/>
      <c r="E2" s="27"/>
      <c r="F2" s="27"/>
      <c r="G2" s="27"/>
    </row>
    <row r="3" spans="1:15">
      <c r="A3" s="27" t="s">
        <v>2</v>
      </c>
      <c r="B3" s="27"/>
      <c r="C3" s="27"/>
      <c r="D3" s="27"/>
      <c r="E3" s="27"/>
      <c r="F3" s="27"/>
      <c r="G3" s="27"/>
    </row>
    <row r="4" spans="1:15">
      <c r="A4" s="28" t="str">
        <f>GRUE202!A4</f>
        <v>Fall Term 2011</v>
      </c>
      <c r="B4" s="27"/>
      <c r="C4" s="27"/>
      <c r="D4" s="27"/>
      <c r="E4" s="27"/>
      <c r="F4" s="27"/>
      <c r="G4" s="27"/>
    </row>
    <row r="5" spans="1:15">
      <c r="A5" s="27"/>
      <c r="B5" s="27"/>
      <c r="C5" s="27"/>
      <c r="D5" s="27"/>
      <c r="E5" s="27"/>
      <c r="F5" s="27"/>
      <c r="G5" s="27"/>
    </row>
    <row r="6" spans="1:15">
      <c r="A6" s="29" t="s">
        <v>18</v>
      </c>
      <c r="B6" s="30" t="s">
        <v>4</v>
      </c>
      <c r="C6" s="31">
        <v>204</v>
      </c>
      <c r="D6" s="27"/>
      <c r="E6" s="27"/>
      <c r="F6" s="27" t="s">
        <v>19</v>
      </c>
      <c r="G6" s="27" t="s">
        <v>20</v>
      </c>
    </row>
    <row r="7" spans="1:15">
      <c r="A7" s="29" t="s">
        <v>5</v>
      </c>
      <c r="B7" s="29"/>
      <c r="C7" s="31">
        <v>30</v>
      </c>
      <c r="D7" s="27"/>
      <c r="E7" s="27"/>
      <c r="F7" s="27"/>
      <c r="G7" s="27"/>
    </row>
    <row r="8" spans="1:15">
      <c r="A8" s="27"/>
      <c r="B8" s="27"/>
      <c r="C8" s="27"/>
      <c r="D8" s="27"/>
      <c r="E8" s="27"/>
      <c r="F8" s="27"/>
      <c r="G8" s="27"/>
    </row>
    <row r="9" spans="1:15">
      <c r="A9" s="32" t="s">
        <v>6</v>
      </c>
      <c r="B9" s="33" t="s">
        <v>7</v>
      </c>
      <c r="C9" s="33" t="s">
        <v>8</v>
      </c>
      <c r="D9" s="33" t="s">
        <v>9</v>
      </c>
      <c r="E9" s="33" t="s">
        <v>10</v>
      </c>
      <c r="F9" s="33" t="s">
        <v>11</v>
      </c>
      <c r="G9" s="33" t="s">
        <v>12</v>
      </c>
      <c r="H9" s="8" t="s">
        <v>7</v>
      </c>
      <c r="I9" s="8" t="s">
        <v>8</v>
      </c>
      <c r="J9" s="8" t="s">
        <v>9</v>
      </c>
      <c r="K9" s="8" t="s">
        <v>10</v>
      </c>
      <c r="L9" s="8" t="s">
        <v>11</v>
      </c>
      <c r="M9" s="8" t="s">
        <v>12</v>
      </c>
      <c r="N9" s="1"/>
      <c r="O9" s="1"/>
    </row>
    <row r="10" spans="1:15">
      <c r="A10" s="34">
        <v>800</v>
      </c>
      <c r="B10" s="35">
        <v>0</v>
      </c>
      <c r="C10" s="35">
        <v>0</v>
      </c>
      <c r="D10" s="35">
        <v>0</v>
      </c>
      <c r="E10" s="35">
        <v>0</v>
      </c>
      <c r="F10" s="35">
        <v>0</v>
      </c>
      <c r="G10" s="35">
        <f>SUM(B10:F10)</f>
        <v>0</v>
      </c>
      <c r="H10" s="6">
        <f t="shared" ref="H10:L13" si="0">IF(B10&gt;0, 1, 0)</f>
        <v>0</v>
      </c>
      <c r="I10" s="6">
        <f t="shared" si="0"/>
        <v>0</v>
      </c>
      <c r="J10" s="6">
        <f t="shared" si="0"/>
        <v>0</v>
      </c>
      <c r="K10" s="6">
        <f t="shared" si="0"/>
        <v>0</v>
      </c>
      <c r="L10" s="6">
        <f t="shared" si="0"/>
        <v>0</v>
      </c>
      <c r="M10" s="6">
        <f>SUM(H10:L10)</f>
        <v>0</v>
      </c>
      <c r="N10" s="1"/>
      <c r="O10" s="1"/>
    </row>
    <row r="11" spans="1:15">
      <c r="A11" s="34">
        <v>900</v>
      </c>
      <c r="B11" s="35">
        <v>7</v>
      </c>
      <c r="C11" s="35">
        <v>0</v>
      </c>
      <c r="D11" s="35">
        <v>7</v>
      </c>
      <c r="E11" s="35">
        <v>0</v>
      </c>
      <c r="F11" s="35">
        <v>7</v>
      </c>
      <c r="G11" s="35">
        <f>SUM(B11:F11)</f>
        <v>21</v>
      </c>
      <c r="H11" s="6">
        <f t="shared" si="0"/>
        <v>1</v>
      </c>
      <c r="I11" s="6">
        <f t="shared" si="0"/>
        <v>0</v>
      </c>
      <c r="J11" s="6">
        <f t="shared" si="0"/>
        <v>1</v>
      </c>
      <c r="K11" s="6">
        <f t="shared" si="0"/>
        <v>0</v>
      </c>
      <c r="L11" s="6">
        <f t="shared" si="0"/>
        <v>1</v>
      </c>
      <c r="M11" s="6">
        <f>SUM(H11:L11)</f>
        <v>3</v>
      </c>
      <c r="N11" s="1"/>
      <c r="O11" s="1"/>
    </row>
    <row r="12" spans="1:15">
      <c r="A12" s="34">
        <v>1000</v>
      </c>
      <c r="B12" s="35">
        <v>19</v>
      </c>
      <c r="C12" s="35">
        <v>21</v>
      </c>
      <c r="D12" s="35">
        <v>19</v>
      </c>
      <c r="E12" s="35">
        <v>21</v>
      </c>
      <c r="F12" s="35">
        <v>19</v>
      </c>
      <c r="G12" s="35">
        <f>SUM(B12:F12)</f>
        <v>99</v>
      </c>
      <c r="H12" s="6">
        <f t="shared" si="0"/>
        <v>1</v>
      </c>
      <c r="I12" s="6">
        <f t="shared" si="0"/>
        <v>1</v>
      </c>
      <c r="J12" s="6">
        <f t="shared" si="0"/>
        <v>1</v>
      </c>
      <c r="K12" s="6">
        <f t="shared" si="0"/>
        <v>1</v>
      </c>
      <c r="L12" s="6">
        <f t="shared" si="0"/>
        <v>1</v>
      </c>
      <c r="M12" s="6">
        <f>SUM(H12:L12)</f>
        <v>5</v>
      </c>
      <c r="N12" s="1"/>
      <c r="O12" s="1"/>
    </row>
    <row r="13" spans="1:15">
      <c r="A13" s="34">
        <v>1100</v>
      </c>
      <c r="B13" s="35">
        <v>19</v>
      </c>
      <c r="C13" s="35">
        <v>27</v>
      </c>
      <c r="D13" s="35">
        <v>19</v>
      </c>
      <c r="E13" s="35">
        <v>27</v>
      </c>
      <c r="F13" s="35">
        <v>19</v>
      </c>
      <c r="G13" s="35">
        <f>SUM(B13:F13)</f>
        <v>111</v>
      </c>
      <c r="H13" s="6">
        <f t="shared" si="0"/>
        <v>1</v>
      </c>
      <c r="I13" s="6">
        <f t="shared" si="0"/>
        <v>1</v>
      </c>
      <c r="J13" s="6">
        <f t="shared" si="0"/>
        <v>1</v>
      </c>
      <c r="K13" s="6">
        <f t="shared" si="0"/>
        <v>1</v>
      </c>
      <c r="L13" s="6">
        <f t="shared" si="0"/>
        <v>1</v>
      </c>
      <c r="M13" s="6">
        <f>SUM(H13:L13)</f>
        <v>5</v>
      </c>
      <c r="N13" s="1"/>
      <c r="O13" s="1"/>
    </row>
    <row r="14" spans="1:15">
      <c r="A14" s="36" t="s">
        <v>13</v>
      </c>
      <c r="B14" s="37">
        <f t="shared" ref="B14:M14" si="1">SUM(B10:B13)</f>
        <v>45</v>
      </c>
      <c r="C14" s="37">
        <f t="shared" si="1"/>
        <v>48</v>
      </c>
      <c r="D14" s="37">
        <f t="shared" si="1"/>
        <v>45</v>
      </c>
      <c r="E14" s="37">
        <f t="shared" si="1"/>
        <v>48</v>
      </c>
      <c r="F14" s="37">
        <f t="shared" si="1"/>
        <v>45</v>
      </c>
      <c r="G14" s="37">
        <f t="shared" si="1"/>
        <v>231</v>
      </c>
      <c r="H14" s="16">
        <f t="shared" si="1"/>
        <v>3</v>
      </c>
      <c r="I14" s="16">
        <f t="shared" si="1"/>
        <v>2</v>
      </c>
      <c r="J14" s="16">
        <f t="shared" si="1"/>
        <v>3</v>
      </c>
      <c r="K14" s="16">
        <f t="shared" si="1"/>
        <v>2</v>
      </c>
      <c r="L14" s="16">
        <f t="shared" si="1"/>
        <v>3</v>
      </c>
      <c r="M14" s="16">
        <f t="shared" si="1"/>
        <v>13</v>
      </c>
      <c r="N14" s="1"/>
      <c r="O14" s="1"/>
    </row>
    <row r="15" spans="1:15">
      <c r="A15" s="34">
        <v>1200</v>
      </c>
      <c r="B15" s="35">
        <v>27</v>
      </c>
      <c r="C15" s="35">
        <v>27</v>
      </c>
      <c r="D15" s="35">
        <v>27</v>
      </c>
      <c r="E15" s="35">
        <v>27</v>
      </c>
      <c r="F15" s="35">
        <v>0</v>
      </c>
      <c r="G15" s="35">
        <f>SUM(B15:F15)</f>
        <v>108</v>
      </c>
      <c r="H15" s="6">
        <f t="shared" ref="H15:L19" si="2">IF(B15&gt;0, 1, 0)</f>
        <v>1</v>
      </c>
      <c r="I15" s="6">
        <f t="shared" si="2"/>
        <v>1</v>
      </c>
      <c r="J15" s="6">
        <f t="shared" si="2"/>
        <v>1</v>
      </c>
      <c r="K15" s="6">
        <f t="shared" si="2"/>
        <v>1</v>
      </c>
      <c r="L15" s="6">
        <f t="shared" si="2"/>
        <v>0</v>
      </c>
      <c r="M15" s="6">
        <f>SUM(H15:L15)</f>
        <v>4</v>
      </c>
      <c r="N15" s="1"/>
      <c r="O15" s="1"/>
    </row>
    <row r="16" spans="1:15">
      <c r="A16" s="34">
        <v>1300</v>
      </c>
      <c r="B16" s="35">
        <v>16</v>
      </c>
      <c r="C16" s="35">
        <v>0</v>
      </c>
      <c r="D16" s="35">
        <v>16</v>
      </c>
      <c r="E16" s="35">
        <v>0</v>
      </c>
      <c r="F16" s="35">
        <v>16</v>
      </c>
      <c r="G16" s="35">
        <f>SUM(B16:F16)</f>
        <v>48</v>
      </c>
      <c r="H16" s="6">
        <f t="shared" si="2"/>
        <v>1</v>
      </c>
      <c r="I16" s="6">
        <f t="shared" si="2"/>
        <v>0</v>
      </c>
      <c r="J16" s="6">
        <f t="shared" si="2"/>
        <v>1</v>
      </c>
      <c r="K16" s="6">
        <f t="shared" si="2"/>
        <v>0</v>
      </c>
      <c r="L16" s="6">
        <f t="shared" si="2"/>
        <v>1</v>
      </c>
      <c r="M16" s="6">
        <f>SUM(H16:L16)</f>
        <v>3</v>
      </c>
      <c r="N16" s="1"/>
      <c r="O16" s="1"/>
    </row>
    <row r="17" spans="1:15">
      <c r="A17" s="34">
        <v>1400</v>
      </c>
      <c r="B17" s="35">
        <v>14</v>
      </c>
      <c r="C17" s="35">
        <v>26</v>
      </c>
      <c r="D17" s="35">
        <v>0</v>
      </c>
      <c r="E17" s="35">
        <v>26</v>
      </c>
      <c r="F17" s="35">
        <v>14</v>
      </c>
      <c r="G17" s="35">
        <f>SUM(B17:F17)</f>
        <v>80</v>
      </c>
      <c r="H17" s="6">
        <f t="shared" si="2"/>
        <v>1</v>
      </c>
      <c r="I17" s="6">
        <f t="shared" si="2"/>
        <v>1</v>
      </c>
      <c r="J17" s="6">
        <f t="shared" si="2"/>
        <v>0</v>
      </c>
      <c r="K17" s="6">
        <f t="shared" si="2"/>
        <v>1</v>
      </c>
      <c r="L17" s="6">
        <f t="shared" si="2"/>
        <v>1</v>
      </c>
      <c r="M17" s="6">
        <f>SUM(H17:L17)</f>
        <v>4</v>
      </c>
      <c r="N17" s="1"/>
      <c r="O17" s="1"/>
    </row>
    <row r="18" spans="1:15">
      <c r="A18" s="34">
        <v>1500</v>
      </c>
      <c r="B18" s="35">
        <v>0</v>
      </c>
      <c r="C18" s="59">
        <v>26</v>
      </c>
      <c r="D18" s="35">
        <v>0</v>
      </c>
      <c r="E18" s="59">
        <v>26</v>
      </c>
      <c r="F18" s="35">
        <v>0</v>
      </c>
      <c r="G18" s="35">
        <f>SUM(B18:F18)</f>
        <v>52</v>
      </c>
      <c r="H18" s="6">
        <f t="shared" si="2"/>
        <v>0</v>
      </c>
      <c r="I18" s="6">
        <f t="shared" si="2"/>
        <v>1</v>
      </c>
      <c r="J18" s="6">
        <f t="shared" si="2"/>
        <v>0</v>
      </c>
      <c r="K18" s="6">
        <f t="shared" si="2"/>
        <v>1</v>
      </c>
      <c r="L18" s="6">
        <f t="shared" si="2"/>
        <v>0</v>
      </c>
      <c r="M18" s="6">
        <f>SUM(H18:L18)</f>
        <v>2</v>
      </c>
      <c r="N18" s="1"/>
      <c r="O18" s="1"/>
    </row>
    <row r="19" spans="1:15">
      <c r="A19" s="34">
        <v>1600</v>
      </c>
      <c r="B19" s="35">
        <v>12</v>
      </c>
      <c r="C19" s="35">
        <v>14</v>
      </c>
      <c r="D19" s="35">
        <v>0</v>
      </c>
      <c r="E19" s="35">
        <v>14</v>
      </c>
      <c r="F19" s="35">
        <v>0</v>
      </c>
      <c r="G19" s="35">
        <f>SUM(B19:F19)</f>
        <v>40</v>
      </c>
      <c r="H19" s="6">
        <f t="shared" si="2"/>
        <v>1</v>
      </c>
      <c r="I19" s="6">
        <f t="shared" si="2"/>
        <v>1</v>
      </c>
      <c r="J19" s="6">
        <f t="shared" si="2"/>
        <v>0</v>
      </c>
      <c r="K19" s="6">
        <f t="shared" si="2"/>
        <v>1</v>
      </c>
      <c r="L19" s="6">
        <f t="shared" si="2"/>
        <v>0</v>
      </c>
      <c r="M19" s="6">
        <f>SUM(H19:L19)</f>
        <v>3</v>
      </c>
      <c r="N19" s="1"/>
      <c r="O19" s="1"/>
    </row>
    <row r="20" spans="1:15">
      <c r="A20" s="36" t="s">
        <v>14</v>
      </c>
      <c r="B20" s="37">
        <f t="shared" ref="B20:M20" si="3">SUM(B15:B19)</f>
        <v>69</v>
      </c>
      <c r="C20" s="37">
        <f t="shared" si="3"/>
        <v>93</v>
      </c>
      <c r="D20" s="37">
        <f t="shared" si="3"/>
        <v>43</v>
      </c>
      <c r="E20" s="37">
        <f t="shared" si="3"/>
        <v>93</v>
      </c>
      <c r="F20" s="37">
        <f t="shared" si="3"/>
        <v>30</v>
      </c>
      <c r="G20" s="37">
        <f t="shared" si="3"/>
        <v>328</v>
      </c>
      <c r="H20" s="16">
        <f t="shared" si="3"/>
        <v>4</v>
      </c>
      <c r="I20" s="16">
        <f t="shared" si="3"/>
        <v>4</v>
      </c>
      <c r="J20" s="16">
        <f t="shared" si="3"/>
        <v>2</v>
      </c>
      <c r="K20" s="16">
        <f t="shared" si="3"/>
        <v>4</v>
      </c>
      <c r="L20" s="16">
        <f t="shared" si="3"/>
        <v>2</v>
      </c>
      <c r="M20" s="16">
        <f t="shared" si="3"/>
        <v>16</v>
      </c>
      <c r="N20" s="1"/>
      <c r="O20" s="1"/>
    </row>
    <row r="21" spans="1:15">
      <c r="A21" s="34">
        <v>1700</v>
      </c>
      <c r="B21" s="35">
        <v>12</v>
      </c>
      <c r="C21" s="35">
        <v>0</v>
      </c>
      <c r="D21" s="35">
        <v>0</v>
      </c>
      <c r="E21" s="35">
        <v>0</v>
      </c>
      <c r="F21" s="35">
        <v>0</v>
      </c>
      <c r="G21" s="35">
        <f>SUM(B21:F21)</f>
        <v>12</v>
      </c>
      <c r="H21" s="6">
        <f t="shared" ref="H21:L25" si="4">IF(B21&gt;0, 1, 0)</f>
        <v>1</v>
      </c>
      <c r="I21" s="6">
        <f t="shared" si="4"/>
        <v>0</v>
      </c>
      <c r="J21" s="6">
        <f t="shared" si="4"/>
        <v>0</v>
      </c>
      <c r="K21" s="6">
        <f t="shared" si="4"/>
        <v>0</v>
      </c>
      <c r="L21" s="6">
        <f t="shared" si="4"/>
        <v>0</v>
      </c>
      <c r="M21" s="6">
        <f>SUM(H21:L21)</f>
        <v>1</v>
      </c>
      <c r="N21" s="1"/>
      <c r="O21" s="1"/>
    </row>
    <row r="22" spans="1:15">
      <c r="A22" s="34">
        <v>1800</v>
      </c>
      <c r="B22" s="35">
        <v>12</v>
      </c>
      <c r="C22" s="35">
        <v>0</v>
      </c>
      <c r="D22" s="35">
        <v>0</v>
      </c>
      <c r="E22" s="35">
        <v>18</v>
      </c>
      <c r="F22" s="35">
        <v>0</v>
      </c>
      <c r="G22" s="35">
        <f>SUM(B22:F22)</f>
        <v>30</v>
      </c>
      <c r="H22" s="6">
        <f t="shared" si="4"/>
        <v>1</v>
      </c>
      <c r="I22" s="6">
        <f t="shared" si="4"/>
        <v>0</v>
      </c>
      <c r="J22" s="6">
        <f t="shared" si="4"/>
        <v>0</v>
      </c>
      <c r="K22" s="6">
        <f t="shared" si="4"/>
        <v>1</v>
      </c>
      <c r="L22" s="6">
        <f t="shared" si="4"/>
        <v>0</v>
      </c>
      <c r="M22" s="6">
        <f>SUM(H22:L22)</f>
        <v>2</v>
      </c>
      <c r="N22" s="1"/>
      <c r="O22" s="1"/>
    </row>
    <row r="23" spans="1:15">
      <c r="A23" s="34">
        <v>1900</v>
      </c>
      <c r="B23" s="35">
        <v>0</v>
      </c>
      <c r="C23" s="35">
        <v>0</v>
      </c>
      <c r="D23" s="35">
        <v>0</v>
      </c>
      <c r="E23" s="35">
        <v>18</v>
      </c>
      <c r="F23" s="35">
        <v>0</v>
      </c>
      <c r="G23" s="35">
        <f>SUM(B23:F23)</f>
        <v>18</v>
      </c>
      <c r="H23" s="6">
        <f t="shared" si="4"/>
        <v>0</v>
      </c>
      <c r="I23" s="6">
        <f t="shared" si="4"/>
        <v>0</v>
      </c>
      <c r="J23" s="6">
        <f t="shared" si="4"/>
        <v>0</v>
      </c>
      <c r="K23" s="6">
        <f t="shared" si="4"/>
        <v>1</v>
      </c>
      <c r="L23" s="6">
        <f t="shared" si="4"/>
        <v>0</v>
      </c>
      <c r="M23" s="6">
        <f>SUM(H23:L23)</f>
        <v>1</v>
      </c>
      <c r="N23" s="51" t="s">
        <v>36</v>
      </c>
      <c r="O23" s="52">
        <f>(M12+M13+M15+M16+M17+M18)/30</f>
        <v>0.76666666666666672</v>
      </c>
    </row>
    <row r="24" spans="1:15">
      <c r="A24" s="34">
        <v>2000</v>
      </c>
      <c r="B24" s="35">
        <v>0</v>
      </c>
      <c r="C24" s="35">
        <v>0</v>
      </c>
      <c r="D24" s="35">
        <v>0</v>
      </c>
      <c r="E24" s="35">
        <v>18</v>
      </c>
      <c r="F24" s="35">
        <v>0</v>
      </c>
      <c r="G24" s="35">
        <f>SUM(B24:F24)</f>
        <v>18</v>
      </c>
      <c r="H24" s="6">
        <f t="shared" si="4"/>
        <v>0</v>
      </c>
      <c r="I24" s="6">
        <f t="shared" si="4"/>
        <v>0</v>
      </c>
      <c r="J24" s="6">
        <f t="shared" si="4"/>
        <v>0</v>
      </c>
      <c r="K24" s="6">
        <f t="shared" si="4"/>
        <v>1</v>
      </c>
      <c r="L24" s="6">
        <f t="shared" si="4"/>
        <v>0</v>
      </c>
      <c r="M24" s="6">
        <f>SUM(H24:L24)</f>
        <v>1</v>
      </c>
      <c r="N24" s="9" t="s">
        <v>37</v>
      </c>
      <c r="O24" s="53">
        <f>M14/20</f>
        <v>0.65</v>
      </c>
    </row>
    <row r="25" spans="1:15">
      <c r="A25" s="34">
        <v>2100</v>
      </c>
      <c r="B25" s="35">
        <v>0</v>
      </c>
      <c r="C25" s="35">
        <v>0</v>
      </c>
      <c r="D25" s="35">
        <v>0</v>
      </c>
      <c r="E25" s="35">
        <v>0</v>
      </c>
      <c r="F25" s="35">
        <v>0</v>
      </c>
      <c r="G25" s="35">
        <f>SUM(B25:F25)</f>
        <v>0</v>
      </c>
      <c r="H25" s="6">
        <f t="shared" si="4"/>
        <v>0</v>
      </c>
      <c r="I25" s="6">
        <f t="shared" si="4"/>
        <v>0</v>
      </c>
      <c r="J25" s="6">
        <f t="shared" si="4"/>
        <v>0</v>
      </c>
      <c r="K25" s="6">
        <f t="shared" si="4"/>
        <v>0</v>
      </c>
      <c r="L25" s="6">
        <f t="shared" si="4"/>
        <v>0</v>
      </c>
      <c r="M25" s="6">
        <f>SUM(H25:L25)</f>
        <v>0</v>
      </c>
      <c r="N25" s="9" t="s">
        <v>38</v>
      </c>
      <c r="O25" s="53">
        <f>M20/25</f>
        <v>0.64</v>
      </c>
    </row>
    <row r="26" spans="1:15">
      <c r="A26" s="36" t="s">
        <v>15</v>
      </c>
      <c r="B26" s="37">
        <f t="shared" ref="B26:M26" si="5">SUM(B21:B25)</f>
        <v>24</v>
      </c>
      <c r="C26" s="37">
        <f t="shared" si="5"/>
        <v>0</v>
      </c>
      <c r="D26" s="37">
        <f t="shared" si="5"/>
        <v>0</v>
      </c>
      <c r="E26" s="37">
        <f t="shared" si="5"/>
        <v>54</v>
      </c>
      <c r="F26" s="37">
        <f t="shared" si="5"/>
        <v>0</v>
      </c>
      <c r="G26" s="37">
        <f t="shared" si="5"/>
        <v>78</v>
      </c>
      <c r="H26" s="16">
        <f t="shared" si="5"/>
        <v>2</v>
      </c>
      <c r="I26" s="16">
        <f t="shared" si="5"/>
        <v>0</v>
      </c>
      <c r="J26" s="16">
        <f t="shared" si="5"/>
        <v>0</v>
      </c>
      <c r="K26" s="16">
        <f t="shared" si="5"/>
        <v>3</v>
      </c>
      <c r="L26" s="16">
        <f t="shared" si="5"/>
        <v>0</v>
      </c>
      <c r="M26" s="16">
        <f t="shared" si="5"/>
        <v>5</v>
      </c>
      <c r="N26" s="9" t="s">
        <v>39</v>
      </c>
      <c r="O26" s="53">
        <f>(M14+M20)/45</f>
        <v>0.64444444444444449</v>
      </c>
    </row>
    <row r="27" spans="1:15" ht="15" thickBot="1">
      <c r="A27" s="38" t="s">
        <v>16</v>
      </c>
      <c r="B27" s="39">
        <f t="shared" ref="B27:M27" si="6">B14+B20+B26</f>
        <v>138</v>
      </c>
      <c r="C27" s="39">
        <f t="shared" si="6"/>
        <v>141</v>
      </c>
      <c r="D27" s="39">
        <f t="shared" si="6"/>
        <v>88</v>
      </c>
      <c r="E27" s="39">
        <f t="shared" si="6"/>
        <v>195</v>
      </c>
      <c r="F27" s="39">
        <f t="shared" si="6"/>
        <v>75</v>
      </c>
      <c r="G27" s="39">
        <f t="shared" si="6"/>
        <v>637</v>
      </c>
      <c r="H27" s="17">
        <f t="shared" si="6"/>
        <v>9</v>
      </c>
      <c r="I27" s="17">
        <f t="shared" si="6"/>
        <v>6</v>
      </c>
      <c r="J27" s="17">
        <f t="shared" si="6"/>
        <v>5</v>
      </c>
      <c r="K27" s="17">
        <f t="shared" si="6"/>
        <v>9</v>
      </c>
      <c r="L27" s="17">
        <f t="shared" si="6"/>
        <v>5</v>
      </c>
      <c r="M27" s="17">
        <f t="shared" si="6"/>
        <v>34</v>
      </c>
      <c r="N27" s="9" t="s">
        <v>40</v>
      </c>
      <c r="O27" s="53">
        <f>M27/70</f>
        <v>0.48571428571428571</v>
      </c>
    </row>
    <row r="28" spans="1:15" ht="15" thickTop="1">
      <c r="A28" s="27"/>
      <c r="B28" s="27"/>
      <c r="C28" s="27"/>
      <c r="D28" s="27"/>
      <c r="E28" s="27"/>
      <c r="F28" s="27"/>
      <c r="G28" s="27"/>
    </row>
    <row r="29" spans="1:15" ht="37">
      <c r="A29" s="27"/>
      <c r="B29" s="40" t="s">
        <v>21</v>
      </c>
      <c r="C29" s="41" t="s">
        <v>22</v>
      </c>
      <c r="D29" s="41" t="s">
        <v>23</v>
      </c>
      <c r="E29" s="42" t="s">
        <v>24</v>
      </c>
      <c r="F29" s="42" t="s">
        <v>25</v>
      </c>
      <c r="G29" s="42" t="s">
        <v>26</v>
      </c>
    </row>
    <row r="30" spans="1:15">
      <c r="A30" s="27"/>
      <c r="B30" s="43" t="s">
        <v>27</v>
      </c>
      <c r="C30" s="44">
        <f>G14/C7</f>
        <v>7.7</v>
      </c>
      <c r="D30" s="44">
        <f>G20/C7</f>
        <v>10.933333333333334</v>
      </c>
      <c r="E30" s="44">
        <f>(G20+G14)/C7</f>
        <v>18.633333333333333</v>
      </c>
      <c r="F30" s="44">
        <f>(G12+G13+G15+G16+G17+G18)/C7</f>
        <v>16.600000000000001</v>
      </c>
      <c r="G30" s="44">
        <f>G27/C7</f>
        <v>21.233333333333334</v>
      </c>
    </row>
    <row r="31" spans="1:15">
      <c r="A31" s="27"/>
      <c r="B31" s="43" t="s">
        <v>28</v>
      </c>
      <c r="C31" s="45">
        <f>C30/20</f>
        <v>0.38500000000000001</v>
      </c>
      <c r="D31" s="45">
        <f>D30/25</f>
        <v>0.43733333333333335</v>
      </c>
      <c r="E31" s="45">
        <f>E30/45</f>
        <v>0.41407407407407404</v>
      </c>
      <c r="F31" s="45">
        <f>F30/30</f>
        <v>0.55333333333333334</v>
      </c>
      <c r="G31" s="45">
        <f>G30/70</f>
        <v>0.30333333333333334</v>
      </c>
    </row>
    <row r="32" spans="1:15">
      <c r="A32" s="27"/>
      <c r="B32" s="43" t="s">
        <v>29</v>
      </c>
      <c r="C32" s="45">
        <f>C30/M14</f>
        <v>0.59230769230769231</v>
      </c>
      <c r="D32" s="45">
        <f>D30/M20</f>
        <v>0.68333333333333335</v>
      </c>
      <c r="E32" s="45">
        <f>E30/(M14+M20)</f>
        <v>0.64252873563218393</v>
      </c>
      <c r="F32" s="45">
        <f>F30/(M12+M13+M15+M16+M17+M18)</f>
        <v>0.72173913043478266</v>
      </c>
      <c r="G32" s="45">
        <f>G30/M27</f>
        <v>0.62450980392156863</v>
      </c>
    </row>
    <row r="33" spans="1:7">
      <c r="A33" s="27"/>
      <c r="B33" s="43" t="s">
        <v>30</v>
      </c>
      <c r="C33" s="45">
        <f>O24</f>
        <v>0.65</v>
      </c>
      <c r="D33" s="45">
        <f>O25</f>
        <v>0.64</v>
      </c>
      <c r="E33" s="45">
        <f>O26</f>
        <v>0.64444444444444449</v>
      </c>
      <c r="F33" s="45">
        <f>O23</f>
        <v>0.76666666666666672</v>
      </c>
      <c r="G33" s="45">
        <f>O27</f>
        <v>0.48571428571428571</v>
      </c>
    </row>
    <row r="34" spans="1:7">
      <c r="A34" s="27"/>
      <c r="B34" s="27"/>
      <c r="C34" s="27"/>
      <c r="D34" s="27"/>
      <c r="E34" s="27"/>
      <c r="F34" s="27"/>
      <c r="G34" s="27"/>
    </row>
    <row r="35" spans="1:7">
      <c r="A35" s="46" t="s">
        <v>27</v>
      </c>
      <c r="B35" s="56" t="s">
        <v>31</v>
      </c>
      <c r="C35" s="56"/>
      <c r="D35" s="56"/>
      <c r="E35" s="56"/>
      <c r="F35" s="56"/>
      <c r="G35" s="56"/>
    </row>
    <row r="36" spans="1:7">
      <c r="A36" s="46" t="s">
        <v>28</v>
      </c>
      <c r="B36" s="56" t="s">
        <v>32</v>
      </c>
      <c r="C36" s="56"/>
      <c r="D36" s="56"/>
      <c r="E36" s="56"/>
      <c r="F36" s="56"/>
      <c r="G36" s="56"/>
    </row>
    <row r="37" spans="1:7">
      <c r="A37" s="46" t="s">
        <v>29</v>
      </c>
      <c r="B37" s="56" t="s">
        <v>33</v>
      </c>
      <c r="C37" s="56"/>
      <c r="D37" s="56"/>
      <c r="E37" s="56"/>
      <c r="F37" s="56"/>
      <c r="G37" s="56"/>
    </row>
    <row r="38" spans="1:7">
      <c r="A38" s="46" t="s">
        <v>30</v>
      </c>
      <c r="B38" s="56" t="s">
        <v>34</v>
      </c>
      <c r="C38" s="56"/>
      <c r="D38" s="56"/>
      <c r="E38" s="56"/>
      <c r="F38" s="56"/>
      <c r="G38" s="56"/>
    </row>
  </sheetData>
  <mergeCells count="4">
    <mergeCell ref="B35:G35"/>
    <mergeCell ref="B36:G36"/>
    <mergeCell ref="B37:G37"/>
    <mergeCell ref="B38:G38"/>
  </mergeCell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workbookViewId="0">
      <selection activeCell="P19" sqref="P19"/>
    </sheetView>
  </sheetViews>
  <sheetFormatPr baseColWidth="10" defaultColWidth="8.83203125" defaultRowHeight="14" x14ac:dyDescent="0"/>
  <cols>
    <col min="7" max="7" width="8.83203125" customWidth="1"/>
    <col min="8" max="15" width="8.83203125" hidden="1" customWidth="1"/>
  </cols>
  <sheetData>
    <row r="1" spans="1:15">
      <c r="A1" s="27" t="s">
        <v>0</v>
      </c>
      <c r="B1" s="27"/>
      <c r="C1" s="27"/>
      <c r="D1" s="27"/>
      <c r="E1" s="27"/>
      <c r="F1" s="27"/>
      <c r="G1" s="27"/>
    </row>
    <row r="2" spans="1:15">
      <c r="A2" s="27" t="s">
        <v>1</v>
      </c>
      <c r="B2" s="27"/>
      <c r="C2" s="27"/>
      <c r="D2" s="27"/>
      <c r="E2" s="27"/>
      <c r="F2" s="27"/>
      <c r="G2" s="27"/>
    </row>
    <row r="3" spans="1:15">
      <c r="A3" s="27" t="s">
        <v>2</v>
      </c>
      <c r="B3" s="27"/>
      <c r="C3" s="27"/>
      <c r="D3" s="27"/>
      <c r="E3" s="27"/>
      <c r="F3" s="27"/>
      <c r="G3" s="27"/>
    </row>
    <row r="4" spans="1:15">
      <c r="A4" s="28" t="str">
        <f>GRUE202!A4</f>
        <v>Fall Term 2011</v>
      </c>
      <c r="B4" s="27"/>
      <c r="C4" s="27"/>
      <c r="D4" s="27"/>
      <c r="E4" s="27"/>
      <c r="F4" s="27"/>
      <c r="G4" s="27"/>
    </row>
    <row r="5" spans="1:15">
      <c r="A5" s="27"/>
      <c r="B5" s="27"/>
      <c r="C5" s="27"/>
      <c r="D5" s="27"/>
      <c r="E5" s="27"/>
      <c r="F5" s="27"/>
      <c r="G5" s="27"/>
    </row>
    <row r="6" spans="1:15">
      <c r="A6" s="29" t="s">
        <v>18</v>
      </c>
      <c r="B6" s="30" t="s">
        <v>4</v>
      </c>
      <c r="C6" s="31">
        <v>205</v>
      </c>
      <c r="D6" s="27"/>
      <c r="E6" s="27"/>
      <c r="F6" s="27" t="s">
        <v>19</v>
      </c>
      <c r="G6" s="27" t="s">
        <v>20</v>
      </c>
    </row>
    <row r="7" spans="1:15">
      <c r="A7" s="29" t="s">
        <v>5</v>
      </c>
      <c r="B7" s="29"/>
      <c r="C7" s="31">
        <v>45</v>
      </c>
      <c r="D7" s="27"/>
      <c r="E7" s="27"/>
      <c r="F7" s="27"/>
      <c r="G7" s="27"/>
    </row>
    <row r="8" spans="1:15">
      <c r="A8" s="27"/>
      <c r="B8" s="27"/>
      <c r="C8" s="27"/>
      <c r="D8" s="27"/>
      <c r="E8" s="27"/>
      <c r="F8" s="27"/>
      <c r="G8" s="27"/>
    </row>
    <row r="9" spans="1:15">
      <c r="A9" s="32" t="s">
        <v>6</v>
      </c>
      <c r="B9" s="33" t="s">
        <v>7</v>
      </c>
      <c r="C9" s="33" t="s">
        <v>8</v>
      </c>
      <c r="D9" s="33" t="s">
        <v>9</v>
      </c>
      <c r="E9" s="33" t="s">
        <v>10</v>
      </c>
      <c r="F9" s="33" t="s">
        <v>11</v>
      </c>
      <c r="G9" s="33" t="s">
        <v>12</v>
      </c>
      <c r="H9" s="8" t="s">
        <v>7</v>
      </c>
      <c r="I9" s="8" t="s">
        <v>8</v>
      </c>
      <c r="J9" s="8" t="s">
        <v>9</v>
      </c>
      <c r="K9" s="8" t="s">
        <v>10</v>
      </c>
      <c r="L9" s="8" t="s">
        <v>11</v>
      </c>
      <c r="M9" s="8" t="s">
        <v>12</v>
      </c>
      <c r="N9" s="1"/>
      <c r="O9" s="1"/>
    </row>
    <row r="10" spans="1:15">
      <c r="A10" s="34">
        <v>800</v>
      </c>
      <c r="B10" s="35">
        <v>17</v>
      </c>
      <c r="C10" s="35">
        <v>0</v>
      </c>
      <c r="D10" s="35">
        <v>17</v>
      </c>
      <c r="E10" s="35">
        <v>0</v>
      </c>
      <c r="F10" s="35">
        <v>17</v>
      </c>
      <c r="G10" s="35">
        <f>SUM(B10:F10)</f>
        <v>51</v>
      </c>
      <c r="H10" s="6">
        <f t="shared" ref="H10:L13" si="0">IF(B10&gt;0, 1, 0)</f>
        <v>1</v>
      </c>
      <c r="I10" s="6">
        <f t="shared" si="0"/>
        <v>0</v>
      </c>
      <c r="J10" s="6">
        <f t="shared" si="0"/>
        <v>1</v>
      </c>
      <c r="K10" s="6">
        <f t="shared" si="0"/>
        <v>0</v>
      </c>
      <c r="L10" s="6">
        <f t="shared" si="0"/>
        <v>1</v>
      </c>
      <c r="M10" s="6">
        <f>SUM(H10:L10)</f>
        <v>3</v>
      </c>
      <c r="N10" s="1"/>
      <c r="O10" s="1"/>
    </row>
    <row r="11" spans="1:15">
      <c r="A11" s="34">
        <v>900</v>
      </c>
      <c r="B11" s="35">
        <v>28</v>
      </c>
      <c r="C11" s="35">
        <v>0</v>
      </c>
      <c r="D11" s="35">
        <v>28</v>
      </c>
      <c r="E11" s="35">
        <v>0</v>
      </c>
      <c r="F11" s="35">
        <v>28</v>
      </c>
      <c r="G11" s="35">
        <f>SUM(B11:F11)</f>
        <v>84</v>
      </c>
      <c r="H11" s="6">
        <f t="shared" si="0"/>
        <v>1</v>
      </c>
      <c r="I11" s="6">
        <f t="shared" si="0"/>
        <v>0</v>
      </c>
      <c r="J11" s="6">
        <f t="shared" si="0"/>
        <v>1</v>
      </c>
      <c r="K11" s="6">
        <f t="shared" si="0"/>
        <v>0</v>
      </c>
      <c r="L11" s="6">
        <f t="shared" si="0"/>
        <v>1</v>
      </c>
      <c r="M11" s="6">
        <f>SUM(H11:L11)</f>
        <v>3</v>
      </c>
      <c r="N11" s="1"/>
      <c r="O11" s="1"/>
    </row>
    <row r="12" spans="1:15">
      <c r="A12" s="34">
        <v>1000</v>
      </c>
      <c r="B12" s="35">
        <v>27</v>
      </c>
      <c r="C12" s="35">
        <v>17</v>
      </c>
      <c r="D12" s="35">
        <v>27</v>
      </c>
      <c r="E12" s="35">
        <v>17</v>
      </c>
      <c r="F12" s="35">
        <v>27</v>
      </c>
      <c r="G12" s="35">
        <f>SUM(B12:F12)</f>
        <v>115</v>
      </c>
      <c r="H12" s="6">
        <f t="shared" si="0"/>
        <v>1</v>
      </c>
      <c r="I12" s="6">
        <f t="shared" si="0"/>
        <v>1</v>
      </c>
      <c r="J12" s="6">
        <f t="shared" si="0"/>
        <v>1</v>
      </c>
      <c r="K12" s="6">
        <f t="shared" si="0"/>
        <v>1</v>
      </c>
      <c r="L12" s="6">
        <f t="shared" si="0"/>
        <v>1</v>
      </c>
      <c r="M12" s="6">
        <f>SUM(H12:L12)</f>
        <v>5</v>
      </c>
      <c r="N12" s="1"/>
      <c r="O12" s="1"/>
    </row>
    <row r="13" spans="1:15">
      <c r="A13" s="34">
        <v>1100</v>
      </c>
      <c r="B13" s="35">
        <v>27</v>
      </c>
      <c r="C13" s="35">
        <v>23</v>
      </c>
      <c r="D13" s="35">
        <v>27</v>
      </c>
      <c r="E13" s="35">
        <v>23</v>
      </c>
      <c r="F13" s="35">
        <v>27</v>
      </c>
      <c r="G13" s="35">
        <f>SUM(B13:F13)</f>
        <v>127</v>
      </c>
      <c r="H13" s="6">
        <f t="shared" si="0"/>
        <v>1</v>
      </c>
      <c r="I13" s="6">
        <f t="shared" si="0"/>
        <v>1</v>
      </c>
      <c r="J13" s="6">
        <f t="shared" si="0"/>
        <v>1</v>
      </c>
      <c r="K13" s="6">
        <f t="shared" si="0"/>
        <v>1</v>
      </c>
      <c r="L13" s="6">
        <f t="shared" si="0"/>
        <v>1</v>
      </c>
      <c r="M13" s="6">
        <f>SUM(H13:L13)</f>
        <v>5</v>
      </c>
      <c r="N13" s="1"/>
      <c r="O13" s="1"/>
    </row>
    <row r="14" spans="1:15">
      <c r="A14" s="36" t="s">
        <v>13</v>
      </c>
      <c r="B14" s="37">
        <f t="shared" ref="B14:M14" si="1">SUM(B10:B13)</f>
        <v>99</v>
      </c>
      <c r="C14" s="37">
        <f t="shared" si="1"/>
        <v>40</v>
      </c>
      <c r="D14" s="37">
        <f t="shared" si="1"/>
        <v>99</v>
      </c>
      <c r="E14" s="37">
        <f t="shared" si="1"/>
        <v>40</v>
      </c>
      <c r="F14" s="37">
        <f t="shared" si="1"/>
        <v>99</v>
      </c>
      <c r="G14" s="37">
        <f t="shared" si="1"/>
        <v>377</v>
      </c>
      <c r="H14" s="16">
        <f t="shared" si="1"/>
        <v>4</v>
      </c>
      <c r="I14" s="16">
        <f t="shared" si="1"/>
        <v>2</v>
      </c>
      <c r="J14" s="16">
        <f t="shared" si="1"/>
        <v>4</v>
      </c>
      <c r="K14" s="16">
        <f t="shared" si="1"/>
        <v>2</v>
      </c>
      <c r="L14" s="16">
        <f t="shared" si="1"/>
        <v>4</v>
      </c>
      <c r="M14" s="16">
        <f t="shared" si="1"/>
        <v>16</v>
      </c>
      <c r="N14" s="1"/>
      <c r="O14" s="1"/>
    </row>
    <row r="15" spans="1:15">
      <c r="A15" s="34">
        <v>1200</v>
      </c>
      <c r="B15" s="35">
        <v>7</v>
      </c>
      <c r="C15" s="35">
        <v>23</v>
      </c>
      <c r="D15" s="35">
        <v>7</v>
      </c>
      <c r="E15" s="35">
        <v>23</v>
      </c>
      <c r="F15" s="35">
        <v>7</v>
      </c>
      <c r="G15" s="35">
        <f>SUM(B15:F15)</f>
        <v>67</v>
      </c>
      <c r="H15" s="6">
        <f t="shared" ref="H15:L19" si="2">IF(B15&gt;0, 1, 0)</f>
        <v>1</v>
      </c>
      <c r="I15" s="6">
        <f t="shared" si="2"/>
        <v>1</v>
      </c>
      <c r="J15" s="6">
        <f t="shared" si="2"/>
        <v>1</v>
      </c>
      <c r="K15" s="6">
        <f t="shared" si="2"/>
        <v>1</v>
      </c>
      <c r="L15" s="6">
        <f t="shared" si="2"/>
        <v>1</v>
      </c>
      <c r="M15" s="6">
        <f>SUM(H15:L15)</f>
        <v>5</v>
      </c>
      <c r="N15" s="1"/>
      <c r="O15" s="1"/>
    </row>
    <row r="16" spans="1:15">
      <c r="A16" s="34">
        <v>1300</v>
      </c>
      <c r="B16" s="35">
        <v>30</v>
      </c>
      <c r="C16" s="35">
        <v>0</v>
      </c>
      <c r="D16" s="35">
        <v>30</v>
      </c>
      <c r="E16" s="35">
        <v>0</v>
      </c>
      <c r="F16" s="35">
        <v>30</v>
      </c>
      <c r="G16" s="35">
        <f>SUM(B16:F16)</f>
        <v>90</v>
      </c>
      <c r="H16" s="6">
        <f t="shared" si="2"/>
        <v>1</v>
      </c>
      <c r="I16" s="6">
        <f t="shared" si="2"/>
        <v>0</v>
      </c>
      <c r="J16" s="6">
        <f t="shared" si="2"/>
        <v>1</v>
      </c>
      <c r="K16" s="6">
        <f t="shared" si="2"/>
        <v>0</v>
      </c>
      <c r="L16" s="6">
        <f t="shared" si="2"/>
        <v>1</v>
      </c>
      <c r="M16" s="6">
        <f>SUM(H16:L16)</f>
        <v>3</v>
      </c>
      <c r="N16" s="1"/>
      <c r="O16" s="1"/>
    </row>
    <row r="17" spans="1:15">
      <c r="A17" s="34">
        <v>1400</v>
      </c>
      <c r="B17" s="35">
        <v>12</v>
      </c>
      <c r="C17" s="26">
        <v>21</v>
      </c>
      <c r="D17" s="26">
        <v>12</v>
      </c>
      <c r="E17" s="26">
        <v>21</v>
      </c>
      <c r="F17" s="35">
        <v>12</v>
      </c>
      <c r="G17" s="35">
        <f>SUM(B17:F17)</f>
        <v>78</v>
      </c>
      <c r="H17" s="6">
        <f t="shared" si="2"/>
        <v>1</v>
      </c>
      <c r="I17" s="6">
        <f t="shared" si="2"/>
        <v>1</v>
      </c>
      <c r="J17" s="6">
        <f t="shared" si="2"/>
        <v>1</v>
      </c>
      <c r="K17" s="6">
        <f t="shared" si="2"/>
        <v>1</v>
      </c>
      <c r="L17" s="6">
        <f t="shared" si="2"/>
        <v>1</v>
      </c>
      <c r="M17" s="6">
        <f>SUM(H17:L17)</f>
        <v>5</v>
      </c>
      <c r="N17" s="1"/>
      <c r="O17" s="1"/>
    </row>
    <row r="18" spans="1:15">
      <c r="A18" s="34">
        <v>1500</v>
      </c>
      <c r="B18" s="35">
        <v>25</v>
      </c>
      <c r="C18" s="26">
        <v>21</v>
      </c>
      <c r="D18" s="26">
        <v>25</v>
      </c>
      <c r="E18" s="26">
        <v>21</v>
      </c>
      <c r="F18" s="35">
        <v>25</v>
      </c>
      <c r="G18" s="35">
        <f>SUM(B18:F18)</f>
        <v>117</v>
      </c>
      <c r="H18" s="6">
        <f t="shared" si="2"/>
        <v>1</v>
      </c>
      <c r="I18" s="6">
        <f t="shared" si="2"/>
        <v>1</v>
      </c>
      <c r="J18" s="6">
        <f t="shared" si="2"/>
        <v>1</v>
      </c>
      <c r="K18" s="6">
        <f t="shared" si="2"/>
        <v>1</v>
      </c>
      <c r="L18" s="6">
        <f t="shared" si="2"/>
        <v>1</v>
      </c>
      <c r="M18" s="6">
        <f>SUM(H18:L18)</f>
        <v>5</v>
      </c>
      <c r="N18" s="1"/>
      <c r="O18" s="1"/>
    </row>
    <row r="19" spans="1:15">
      <c r="A19" s="34">
        <v>1600</v>
      </c>
      <c r="B19" s="35">
        <v>25</v>
      </c>
      <c r="C19" s="26">
        <v>18</v>
      </c>
      <c r="D19" s="26">
        <v>25</v>
      </c>
      <c r="E19" s="26">
        <v>18</v>
      </c>
      <c r="F19" s="35">
        <v>25</v>
      </c>
      <c r="G19" s="35">
        <f>SUM(B19:F19)</f>
        <v>111</v>
      </c>
      <c r="H19" s="6">
        <f t="shared" si="2"/>
        <v>1</v>
      </c>
      <c r="I19" s="6">
        <f t="shared" si="2"/>
        <v>1</v>
      </c>
      <c r="J19" s="6">
        <f t="shared" si="2"/>
        <v>1</v>
      </c>
      <c r="K19" s="6">
        <f t="shared" si="2"/>
        <v>1</v>
      </c>
      <c r="L19" s="6">
        <f t="shared" si="2"/>
        <v>1</v>
      </c>
      <c r="M19" s="6">
        <f>SUM(H19:L19)</f>
        <v>5</v>
      </c>
      <c r="N19" s="1"/>
      <c r="O19" s="1"/>
    </row>
    <row r="20" spans="1:15">
      <c r="A20" s="36" t="s">
        <v>14</v>
      </c>
      <c r="B20" s="37">
        <f t="shared" ref="B20:M20" si="3">SUM(B15:B19)</f>
        <v>99</v>
      </c>
      <c r="C20" s="54">
        <f t="shared" si="3"/>
        <v>83</v>
      </c>
      <c r="D20" s="54">
        <f t="shared" si="3"/>
        <v>99</v>
      </c>
      <c r="E20" s="54">
        <f t="shared" si="3"/>
        <v>83</v>
      </c>
      <c r="F20" s="37">
        <f t="shared" si="3"/>
        <v>99</v>
      </c>
      <c r="G20" s="37">
        <f t="shared" si="3"/>
        <v>463</v>
      </c>
      <c r="H20" s="16">
        <f t="shared" si="3"/>
        <v>5</v>
      </c>
      <c r="I20" s="16">
        <f t="shared" si="3"/>
        <v>4</v>
      </c>
      <c r="J20" s="16">
        <f t="shared" si="3"/>
        <v>5</v>
      </c>
      <c r="K20" s="16">
        <f t="shared" si="3"/>
        <v>4</v>
      </c>
      <c r="L20" s="16">
        <f t="shared" si="3"/>
        <v>5</v>
      </c>
      <c r="M20" s="16">
        <f t="shared" si="3"/>
        <v>23</v>
      </c>
      <c r="N20" s="1"/>
      <c r="O20" s="1"/>
    </row>
    <row r="21" spans="1:15">
      <c r="A21" s="34">
        <v>1700</v>
      </c>
      <c r="B21" s="35">
        <v>0</v>
      </c>
      <c r="C21" s="35">
        <v>39</v>
      </c>
      <c r="D21" s="35">
        <v>0</v>
      </c>
      <c r="E21" s="35">
        <v>3</v>
      </c>
      <c r="F21" s="35">
        <v>0</v>
      </c>
      <c r="G21" s="35">
        <f>SUM(B21:F21)</f>
        <v>42</v>
      </c>
      <c r="H21" s="6">
        <f t="shared" ref="H21:L25" si="4">IF(B21&gt;0, 1, 0)</f>
        <v>0</v>
      </c>
      <c r="I21" s="6">
        <f t="shared" si="4"/>
        <v>1</v>
      </c>
      <c r="J21" s="6">
        <f t="shared" si="4"/>
        <v>0</v>
      </c>
      <c r="K21" s="6">
        <f t="shared" si="4"/>
        <v>1</v>
      </c>
      <c r="L21" s="6">
        <f t="shared" si="4"/>
        <v>0</v>
      </c>
      <c r="M21" s="6">
        <f>SUM(H21:L21)</f>
        <v>2</v>
      </c>
      <c r="N21" s="1"/>
      <c r="O21" s="1"/>
    </row>
    <row r="22" spans="1:15">
      <c r="A22" s="34">
        <v>1800</v>
      </c>
      <c r="B22" s="35">
        <v>39</v>
      </c>
      <c r="C22" s="35">
        <v>39</v>
      </c>
      <c r="D22" s="35">
        <v>39</v>
      </c>
      <c r="E22" s="35">
        <v>3</v>
      </c>
      <c r="F22" s="35">
        <v>39</v>
      </c>
      <c r="G22" s="35">
        <f>SUM(B22:F22)</f>
        <v>159</v>
      </c>
      <c r="H22" s="6">
        <f t="shared" si="4"/>
        <v>1</v>
      </c>
      <c r="I22" s="6">
        <f t="shared" si="4"/>
        <v>1</v>
      </c>
      <c r="J22" s="6">
        <f t="shared" si="4"/>
        <v>1</v>
      </c>
      <c r="K22" s="6">
        <f t="shared" si="4"/>
        <v>1</v>
      </c>
      <c r="L22" s="6">
        <f t="shared" si="4"/>
        <v>1</v>
      </c>
      <c r="M22" s="6">
        <f>SUM(H22:L22)</f>
        <v>5</v>
      </c>
      <c r="N22" s="1"/>
      <c r="O22" s="1"/>
    </row>
    <row r="23" spans="1:15">
      <c r="A23" s="34">
        <v>1900</v>
      </c>
      <c r="B23" s="35">
        <v>0</v>
      </c>
      <c r="C23" s="35">
        <v>0</v>
      </c>
      <c r="D23" s="35">
        <v>0</v>
      </c>
      <c r="E23" s="35">
        <v>3</v>
      </c>
      <c r="F23" s="35">
        <v>0</v>
      </c>
      <c r="G23" s="35">
        <f>SUM(B23:F23)</f>
        <v>3</v>
      </c>
      <c r="H23" s="6">
        <f t="shared" si="4"/>
        <v>0</v>
      </c>
      <c r="I23" s="6">
        <f t="shared" si="4"/>
        <v>0</v>
      </c>
      <c r="J23" s="6">
        <f t="shared" si="4"/>
        <v>0</v>
      </c>
      <c r="K23" s="6">
        <f t="shared" si="4"/>
        <v>1</v>
      </c>
      <c r="L23" s="6">
        <f t="shared" si="4"/>
        <v>0</v>
      </c>
      <c r="M23" s="6">
        <f>SUM(H23:L23)</f>
        <v>1</v>
      </c>
      <c r="N23" s="51" t="s">
        <v>36</v>
      </c>
      <c r="O23" s="52">
        <f>(M12+M13+M15+M16+M17+M18)/30</f>
        <v>0.93333333333333335</v>
      </c>
    </row>
    <row r="24" spans="1:15">
      <c r="A24" s="34">
        <v>2000</v>
      </c>
      <c r="B24" s="35">
        <v>0</v>
      </c>
      <c r="C24" s="35">
        <v>0</v>
      </c>
      <c r="D24" s="35">
        <v>0</v>
      </c>
      <c r="E24" s="35">
        <v>0</v>
      </c>
      <c r="F24" s="35">
        <v>0</v>
      </c>
      <c r="G24" s="35">
        <f>SUM(B24:F24)</f>
        <v>0</v>
      </c>
      <c r="H24" s="6">
        <f t="shared" si="4"/>
        <v>0</v>
      </c>
      <c r="I24" s="6">
        <f t="shared" si="4"/>
        <v>0</v>
      </c>
      <c r="J24" s="6">
        <f t="shared" si="4"/>
        <v>0</v>
      </c>
      <c r="K24" s="6">
        <f t="shared" si="4"/>
        <v>0</v>
      </c>
      <c r="L24" s="6">
        <f t="shared" si="4"/>
        <v>0</v>
      </c>
      <c r="M24" s="6">
        <f>SUM(H24:L24)</f>
        <v>0</v>
      </c>
      <c r="N24" s="9" t="s">
        <v>37</v>
      </c>
      <c r="O24" s="53">
        <f>M14/20</f>
        <v>0.8</v>
      </c>
    </row>
    <row r="25" spans="1:15">
      <c r="A25" s="34">
        <v>2100</v>
      </c>
      <c r="B25" s="35">
        <v>0</v>
      </c>
      <c r="C25" s="35">
        <v>0</v>
      </c>
      <c r="D25" s="35">
        <v>0</v>
      </c>
      <c r="E25" s="35">
        <v>0</v>
      </c>
      <c r="F25" s="35">
        <v>0</v>
      </c>
      <c r="G25" s="35">
        <f>SUM(B25:F25)</f>
        <v>0</v>
      </c>
      <c r="H25" s="6">
        <f t="shared" si="4"/>
        <v>0</v>
      </c>
      <c r="I25" s="6">
        <f t="shared" si="4"/>
        <v>0</v>
      </c>
      <c r="J25" s="6">
        <f t="shared" si="4"/>
        <v>0</v>
      </c>
      <c r="K25" s="6">
        <f t="shared" si="4"/>
        <v>0</v>
      </c>
      <c r="L25" s="6">
        <f t="shared" si="4"/>
        <v>0</v>
      </c>
      <c r="M25" s="6">
        <f>SUM(H25:L25)</f>
        <v>0</v>
      </c>
      <c r="N25" s="9" t="s">
        <v>38</v>
      </c>
      <c r="O25" s="53">
        <f>M20/25</f>
        <v>0.92</v>
      </c>
    </row>
    <row r="26" spans="1:15">
      <c r="A26" s="36" t="s">
        <v>15</v>
      </c>
      <c r="B26" s="37">
        <f t="shared" ref="B26:M26" si="5">SUM(B21:B25)</f>
        <v>39</v>
      </c>
      <c r="C26" s="37">
        <f t="shared" si="5"/>
        <v>78</v>
      </c>
      <c r="D26" s="37">
        <f t="shared" si="5"/>
        <v>39</v>
      </c>
      <c r="E26" s="37">
        <f t="shared" si="5"/>
        <v>9</v>
      </c>
      <c r="F26" s="37">
        <f t="shared" si="5"/>
        <v>39</v>
      </c>
      <c r="G26" s="37">
        <f t="shared" si="5"/>
        <v>204</v>
      </c>
      <c r="H26" s="16">
        <f t="shared" si="5"/>
        <v>1</v>
      </c>
      <c r="I26" s="16">
        <f t="shared" si="5"/>
        <v>2</v>
      </c>
      <c r="J26" s="16">
        <f t="shared" si="5"/>
        <v>1</v>
      </c>
      <c r="K26" s="16">
        <f t="shared" si="5"/>
        <v>3</v>
      </c>
      <c r="L26" s="16">
        <f t="shared" si="5"/>
        <v>1</v>
      </c>
      <c r="M26" s="16">
        <f t="shared" si="5"/>
        <v>8</v>
      </c>
      <c r="N26" s="9" t="s">
        <v>39</v>
      </c>
      <c r="O26" s="53">
        <f>(M14+M20)/45</f>
        <v>0.8666666666666667</v>
      </c>
    </row>
    <row r="27" spans="1:15" ht="15" thickBot="1">
      <c r="A27" s="38" t="s">
        <v>16</v>
      </c>
      <c r="B27" s="39">
        <f t="shared" ref="B27:M27" si="6">B14+B20+B26</f>
        <v>237</v>
      </c>
      <c r="C27" s="39">
        <f t="shared" si="6"/>
        <v>201</v>
      </c>
      <c r="D27" s="39">
        <f t="shared" si="6"/>
        <v>237</v>
      </c>
      <c r="E27" s="39">
        <f t="shared" si="6"/>
        <v>132</v>
      </c>
      <c r="F27" s="39">
        <f t="shared" si="6"/>
        <v>237</v>
      </c>
      <c r="G27" s="39">
        <f t="shared" si="6"/>
        <v>1044</v>
      </c>
      <c r="H27" s="17">
        <f t="shared" si="6"/>
        <v>10</v>
      </c>
      <c r="I27" s="17">
        <f t="shared" si="6"/>
        <v>8</v>
      </c>
      <c r="J27" s="17">
        <f t="shared" si="6"/>
        <v>10</v>
      </c>
      <c r="K27" s="17">
        <f t="shared" si="6"/>
        <v>9</v>
      </c>
      <c r="L27" s="17">
        <f t="shared" si="6"/>
        <v>10</v>
      </c>
      <c r="M27" s="17">
        <f t="shared" si="6"/>
        <v>47</v>
      </c>
      <c r="N27" s="9" t="s">
        <v>40</v>
      </c>
      <c r="O27" s="53">
        <f>M27/70</f>
        <v>0.67142857142857137</v>
      </c>
    </row>
    <row r="28" spans="1:15" ht="15" thickTop="1">
      <c r="A28" s="27"/>
      <c r="B28" s="27"/>
      <c r="C28" s="27"/>
      <c r="D28" s="27"/>
      <c r="E28" s="27"/>
      <c r="F28" s="27"/>
      <c r="G28" s="27"/>
    </row>
    <row r="29" spans="1:15" ht="37">
      <c r="A29" s="27"/>
      <c r="B29" s="40" t="s">
        <v>21</v>
      </c>
      <c r="C29" s="41" t="s">
        <v>22</v>
      </c>
      <c r="D29" s="41" t="s">
        <v>23</v>
      </c>
      <c r="E29" s="42" t="s">
        <v>24</v>
      </c>
      <c r="F29" s="42" t="s">
        <v>25</v>
      </c>
      <c r="G29" s="42" t="s">
        <v>26</v>
      </c>
    </row>
    <row r="30" spans="1:15">
      <c r="A30" s="27"/>
      <c r="B30" s="43" t="s">
        <v>27</v>
      </c>
      <c r="C30" s="44">
        <f>G14/C7</f>
        <v>8.3777777777777782</v>
      </c>
      <c r="D30" s="44">
        <f>G20/C7</f>
        <v>10.28888888888889</v>
      </c>
      <c r="E30" s="44">
        <f>(G20+G14)/C7</f>
        <v>18.666666666666668</v>
      </c>
      <c r="F30" s="44">
        <f>(G12+G13+G15+G16+G17+G18)/C7</f>
        <v>13.2</v>
      </c>
      <c r="G30" s="44">
        <f>G27/C7</f>
        <v>23.2</v>
      </c>
    </row>
    <row r="31" spans="1:15">
      <c r="A31" s="27"/>
      <c r="B31" s="43" t="s">
        <v>28</v>
      </c>
      <c r="C31" s="45">
        <f>C30/20</f>
        <v>0.41888888888888892</v>
      </c>
      <c r="D31" s="45">
        <f>D30/25</f>
        <v>0.41155555555555556</v>
      </c>
      <c r="E31" s="45">
        <f>E30/45</f>
        <v>0.41481481481481486</v>
      </c>
      <c r="F31" s="45">
        <f>F30/30</f>
        <v>0.44</v>
      </c>
      <c r="G31" s="45">
        <f>G30/70</f>
        <v>0.33142857142857141</v>
      </c>
    </row>
    <row r="32" spans="1:15">
      <c r="A32" s="27"/>
      <c r="B32" s="43" t="s">
        <v>29</v>
      </c>
      <c r="C32" s="45">
        <f>C30/M14</f>
        <v>0.52361111111111114</v>
      </c>
      <c r="D32" s="45">
        <f>D30/M20</f>
        <v>0.44734299516908216</v>
      </c>
      <c r="E32" s="45">
        <f>E30/(M14+M20)</f>
        <v>0.47863247863247865</v>
      </c>
      <c r="F32" s="45">
        <f>F30/(M12+M13+M15+M16+M17+M18)</f>
        <v>0.47142857142857142</v>
      </c>
      <c r="G32" s="45">
        <f>G30/M27</f>
        <v>0.49361702127659574</v>
      </c>
    </row>
    <row r="33" spans="1:7">
      <c r="A33" s="27"/>
      <c r="B33" s="43" t="s">
        <v>30</v>
      </c>
      <c r="C33" s="45">
        <f>O24</f>
        <v>0.8</v>
      </c>
      <c r="D33" s="45">
        <f>O25</f>
        <v>0.92</v>
      </c>
      <c r="E33" s="45">
        <f>O26</f>
        <v>0.8666666666666667</v>
      </c>
      <c r="F33" s="45">
        <f>O23</f>
        <v>0.93333333333333335</v>
      </c>
      <c r="G33" s="45">
        <f>O27</f>
        <v>0.67142857142857137</v>
      </c>
    </row>
    <row r="34" spans="1:7">
      <c r="A34" s="27"/>
      <c r="B34" s="27"/>
      <c r="C34" s="27"/>
      <c r="D34" s="27"/>
      <c r="E34" s="27"/>
      <c r="F34" s="27"/>
      <c r="G34" s="27"/>
    </row>
    <row r="35" spans="1:7">
      <c r="A35" s="46" t="s">
        <v>27</v>
      </c>
      <c r="B35" s="56" t="s">
        <v>31</v>
      </c>
      <c r="C35" s="56"/>
      <c r="D35" s="56"/>
      <c r="E35" s="56"/>
      <c r="F35" s="56"/>
      <c r="G35" s="56"/>
    </row>
    <row r="36" spans="1:7">
      <c r="A36" s="46" t="s">
        <v>28</v>
      </c>
      <c r="B36" s="56" t="s">
        <v>32</v>
      </c>
      <c r="C36" s="56"/>
      <c r="D36" s="56"/>
      <c r="E36" s="56"/>
      <c r="F36" s="56"/>
      <c r="G36" s="56"/>
    </row>
    <row r="37" spans="1:7">
      <c r="A37" s="46" t="s">
        <v>29</v>
      </c>
      <c r="B37" s="56" t="s">
        <v>33</v>
      </c>
      <c r="C37" s="56"/>
      <c r="D37" s="56"/>
      <c r="E37" s="56"/>
      <c r="F37" s="56"/>
      <c r="G37" s="56"/>
    </row>
    <row r="38" spans="1:7">
      <c r="A38" s="46" t="s">
        <v>30</v>
      </c>
      <c r="B38" s="56" t="s">
        <v>34</v>
      </c>
      <c r="C38" s="56"/>
      <c r="D38" s="56"/>
      <c r="E38" s="56"/>
      <c r="F38" s="56"/>
      <c r="G38" s="56"/>
    </row>
    <row r="39" spans="1:7">
      <c r="A39" s="27"/>
      <c r="B39" s="27"/>
      <c r="C39" s="27"/>
      <c r="D39" s="27"/>
      <c r="E39" s="27"/>
      <c r="F39" s="27"/>
      <c r="G39" s="27"/>
    </row>
    <row r="40" spans="1:7">
      <c r="A40" s="47"/>
      <c r="B40" s="48"/>
      <c r="C40" s="27"/>
      <c r="D40" s="27"/>
      <c r="E40" s="27"/>
      <c r="F40" s="27"/>
      <c r="G40" s="27"/>
    </row>
    <row r="41" spans="1:7">
      <c r="A41" s="48"/>
      <c r="B41" s="57"/>
      <c r="C41" s="57"/>
      <c r="D41" s="57"/>
      <c r="E41" s="57"/>
      <c r="F41" s="57"/>
      <c r="G41" s="57"/>
    </row>
    <row r="42" spans="1:7">
      <c r="A42" s="27"/>
      <c r="B42" s="57"/>
      <c r="C42" s="57"/>
      <c r="D42" s="57"/>
      <c r="E42" s="57"/>
      <c r="F42" s="57"/>
      <c r="G42" s="57"/>
    </row>
  </sheetData>
  <mergeCells count="5">
    <mergeCell ref="B35:G35"/>
    <mergeCell ref="B36:G36"/>
    <mergeCell ref="B37:G37"/>
    <mergeCell ref="B38:G38"/>
    <mergeCell ref="B41:G42"/>
  </mergeCells>
  <pageMargins left="0.7" right="0.7" top="0.75" bottom="0.75" header="0.3" footer="0.3"/>
  <pageSetup orientation="portrait" horizontalDpi="300" verticalDpi="30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workbookViewId="0">
      <selection activeCell="E18" sqref="E18"/>
    </sheetView>
  </sheetViews>
  <sheetFormatPr baseColWidth="10" defaultColWidth="8.83203125" defaultRowHeight="14" x14ac:dyDescent="0"/>
  <cols>
    <col min="7" max="7" width="8.83203125" customWidth="1"/>
    <col min="8" max="15" width="8.83203125" hidden="1" customWidth="1"/>
  </cols>
  <sheetData>
    <row r="1" spans="1:15">
      <c r="A1" s="27" t="s">
        <v>0</v>
      </c>
      <c r="B1" s="27"/>
      <c r="C1" s="27"/>
      <c r="D1" s="27"/>
      <c r="E1" s="27"/>
      <c r="F1" s="27"/>
      <c r="G1" s="27"/>
    </row>
    <row r="2" spans="1:15">
      <c r="A2" s="27" t="s">
        <v>1</v>
      </c>
      <c r="B2" s="27"/>
      <c r="C2" s="27"/>
      <c r="D2" s="27"/>
      <c r="E2" s="27"/>
      <c r="F2" s="27"/>
      <c r="G2" s="27"/>
    </row>
    <row r="3" spans="1:15">
      <c r="A3" s="27" t="s">
        <v>2</v>
      </c>
      <c r="B3" s="27"/>
      <c r="C3" s="27"/>
      <c r="D3" s="27"/>
      <c r="E3" s="27"/>
      <c r="F3" s="27"/>
      <c r="G3" s="27"/>
    </row>
    <row r="4" spans="1:15">
      <c r="A4" s="28" t="str">
        <f>GRUE202!A4</f>
        <v>Fall Term 2011</v>
      </c>
      <c r="B4" s="27"/>
      <c r="C4" s="27"/>
      <c r="D4" s="27"/>
      <c r="E4" s="27"/>
      <c r="F4" s="27"/>
      <c r="G4" s="27"/>
    </row>
    <row r="5" spans="1:15">
      <c r="A5" s="27"/>
      <c r="B5" s="27"/>
      <c r="C5" s="27"/>
      <c r="D5" s="27"/>
      <c r="E5" s="27"/>
      <c r="F5" s="27"/>
      <c r="G5" s="27"/>
    </row>
    <row r="6" spans="1:15">
      <c r="A6" s="29" t="s">
        <v>18</v>
      </c>
      <c r="B6" s="30" t="s">
        <v>4</v>
      </c>
      <c r="C6" s="31">
        <v>206</v>
      </c>
      <c r="D6" s="27"/>
      <c r="E6" s="27"/>
      <c r="F6" s="27" t="s">
        <v>19</v>
      </c>
      <c r="G6" s="27" t="s">
        <v>20</v>
      </c>
    </row>
    <row r="7" spans="1:15">
      <c r="A7" s="29" t="s">
        <v>5</v>
      </c>
      <c r="B7" s="29"/>
      <c r="C7" s="31">
        <v>70</v>
      </c>
      <c r="D7" s="27"/>
      <c r="E7" s="27"/>
      <c r="F7" s="27"/>
      <c r="G7" s="27"/>
    </row>
    <row r="8" spans="1:15">
      <c r="A8" s="27"/>
      <c r="B8" s="27"/>
      <c r="C8" s="27"/>
      <c r="D8" s="27"/>
      <c r="E8" s="27"/>
      <c r="F8" s="27"/>
      <c r="G8" s="27"/>
    </row>
    <row r="9" spans="1:15">
      <c r="A9" s="32" t="s">
        <v>6</v>
      </c>
      <c r="B9" s="33" t="s">
        <v>7</v>
      </c>
      <c r="C9" s="33" t="s">
        <v>8</v>
      </c>
      <c r="D9" s="33" t="s">
        <v>9</v>
      </c>
      <c r="E9" s="33" t="s">
        <v>10</v>
      </c>
      <c r="F9" s="33" t="s">
        <v>11</v>
      </c>
      <c r="G9" s="33" t="s">
        <v>12</v>
      </c>
      <c r="H9" s="8" t="s">
        <v>7</v>
      </c>
      <c r="I9" s="8" t="s">
        <v>8</v>
      </c>
      <c r="J9" s="8" t="s">
        <v>9</v>
      </c>
      <c r="K9" s="8" t="s">
        <v>10</v>
      </c>
      <c r="L9" s="8" t="s">
        <v>11</v>
      </c>
      <c r="M9" s="8" t="s">
        <v>12</v>
      </c>
      <c r="N9" s="1"/>
      <c r="O9" s="1"/>
    </row>
    <row r="10" spans="1:15">
      <c r="A10" s="34">
        <v>800</v>
      </c>
      <c r="B10" s="35">
        <v>0</v>
      </c>
      <c r="C10" s="35">
        <v>0</v>
      </c>
      <c r="D10" s="35">
        <v>0</v>
      </c>
      <c r="E10" s="35">
        <v>0</v>
      </c>
      <c r="F10" s="35">
        <v>0</v>
      </c>
      <c r="G10" s="35">
        <f>SUM(B10:F10)</f>
        <v>0</v>
      </c>
      <c r="H10" s="6">
        <f t="shared" ref="H10:L13" si="0">IF(B10&gt;0, 1, 0)</f>
        <v>0</v>
      </c>
      <c r="I10" s="6">
        <f t="shared" si="0"/>
        <v>0</v>
      </c>
      <c r="J10" s="6">
        <f t="shared" si="0"/>
        <v>0</v>
      </c>
      <c r="K10" s="6">
        <f t="shared" si="0"/>
        <v>0</v>
      </c>
      <c r="L10" s="6">
        <f t="shared" si="0"/>
        <v>0</v>
      </c>
      <c r="M10" s="6">
        <f>SUM(H10:L10)</f>
        <v>0</v>
      </c>
      <c r="N10" s="1"/>
      <c r="O10" s="1"/>
    </row>
    <row r="11" spans="1:15">
      <c r="A11" s="34">
        <v>900</v>
      </c>
      <c r="B11" s="35">
        <v>41</v>
      </c>
      <c r="C11" s="35">
        <v>0</v>
      </c>
      <c r="D11" s="35">
        <v>41</v>
      </c>
      <c r="E11" s="35">
        <v>0</v>
      </c>
      <c r="F11" s="35">
        <v>41</v>
      </c>
      <c r="G11" s="35">
        <f>SUM(B11:F11)</f>
        <v>123</v>
      </c>
      <c r="H11" s="6">
        <f t="shared" si="0"/>
        <v>1</v>
      </c>
      <c r="I11" s="6">
        <f t="shared" si="0"/>
        <v>0</v>
      </c>
      <c r="J11" s="6">
        <f t="shared" si="0"/>
        <v>1</v>
      </c>
      <c r="K11" s="6">
        <f t="shared" si="0"/>
        <v>0</v>
      </c>
      <c r="L11" s="6">
        <f t="shared" si="0"/>
        <v>1</v>
      </c>
      <c r="M11" s="6">
        <f>SUM(H11:L11)</f>
        <v>3</v>
      </c>
      <c r="N11" s="1"/>
      <c r="O11" s="1"/>
    </row>
    <row r="12" spans="1:15">
      <c r="A12" s="34">
        <v>1000</v>
      </c>
      <c r="B12" s="35">
        <v>51</v>
      </c>
      <c r="C12" s="35">
        <v>40</v>
      </c>
      <c r="D12" s="35">
        <v>51</v>
      </c>
      <c r="E12" s="35">
        <v>40</v>
      </c>
      <c r="F12" s="35">
        <v>51</v>
      </c>
      <c r="G12" s="35">
        <f>SUM(B12:F12)</f>
        <v>233</v>
      </c>
      <c r="H12" s="6">
        <f t="shared" si="0"/>
        <v>1</v>
      </c>
      <c r="I12" s="6">
        <f t="shared" si="0"/>
        <v>1</v>
      </c>
      <c r="J12" s="6">
        <f t="shared" si="0"/>
        <v>1</v>
      </c>
      <c r="K12" s="6">
        <f t="shared" si="0"/>
        <v>1</v>
      </c>
      <c r="L12" s="6">
        <f t="shared" si="0"/>
        <v>1</v>
      </c>
      <c r="M12" s="6">
        <f>SUM(H12:L12)</f>
        <v>5</v>
      </c>
      <c r="N12" s="1"/>
      <c r="O12" s="1"/>
    </row>
    <row r="13" spans="1:15">
      <c r="A13" s="34">
        <v>1100</v>
      </c>
      <c r="B13" s="35">
        <v>51</v>
      </c>
      <c r="C13" s="35">
        <v>60</v>
      </c>
      <c r="D13" s="35">
        <v>51</v>
      </c>
      <c r="E13" s="35">
        <v>48</v>
      </c>
      <c r="F13" s="35">
        <v>51</v>
      </c>
      <c r="G13" s="35">
        <f>SUM(B13:F13)</f>
        <v>261</v>
      </c>
      <c r="H13" s="6">
        <f t="shared" si="0"/>
        <v>1</v>
      </c>
      <c r="I13" s="6">
        <f t="shared" si="0"/>
        <v>1</v>
      </c>
      <c r="J13" s="6">
        <f t="shared" si="0"/>
        <v>1</v>
      </c>
      <c r="K13" s="6">
        <f t="shared" si="0"/>
        <v>1</v>
      </c>
      <c r="L13" s="6">
        <f t="shared" si="0"/>
        <v>1</v>
      </c>
      <c r="M13" s="6">
        <f>SUM(H13:L13)</f>
        <v>5</v>
      </c>
      <c r="N13" s="1"/>
      <c r="O13" s="1"/>
    </row>
    <row r="14" spans="1:15">
      <c r="A14" s="36" t="s">
        <v>13</v>
      </c>
      <c r="B14" s="37">
        <f t="shared" ref="B14:M14" si="1">SUM(B10:B13)</f>
        <v>143</v>
      </c>
      <c r="C14" s="37">
        <f t="shared" si="1"/>
        <v>100</v>
      </c>
      <c r="D14" s="37">
        <f t="shared" si="1"/>
        <v>143</v>
      </c>
      <c r="E14" s="37">
        <f t="shared" si="1"/>
        <v>88</v>
      </c>
      <c r="F14" s="37">
        <f t="shared" si="1"/>
        <v>143</v>
      </c>
      <c r="G14" s="37">
        <f t="shared" si="1"/>
        <v>617</v>
      </c>
      <c r="H14" s="16">
        <f t="shared" si="1"/>
        <v>3</v>
      </c>
      <c r="I14" s="16">
        <f t="shared" si="1"/>
        <v>2</v>
      </c>
      <c r="J14" s="16">
        <f t="shared" si="1"/>
        <v>3</v>
      </c>
      <c r="K14" s="16">
        <f t="shared" si="1"/>
        <v>2</v>
      </c>
      <c r="L14" s="16">
        <f t="shared" si="1"/>
        <v>3</v>
      </c>
      <c r="M14" s="16">
        <f t="shared" si="1"/>
        <v>13</v>
      </c>
      <c r="N14" s="1"/>
      <c r="O14" s="1"/>
    </row>
    <row r="15" spans="1:15">
      <c r="A15" s="34">
        <v>1200</v>
      </c>
      <c r="B15" s="35">
        <v>60</v>
      </c>
      <c r="C15" s="35">
        <v>60</v>
      </c>
      <c r="D15" s="35">
        <v>60</v>
      </c>
      <c r="E15" s="35">
        <v>48</v>
      </c>
      <c r="F15" s="35">
        <v>60</v>
      </c>
      <c r="G15" s="35">
        <f>SUM(B15:F15)</f>
        <v>288</v>
      </c>
      <c r="H15" s="6">
        <f t="shared" ref="H15:L19" si="2">IF(B15&gt;0, 1, 0)</f>
        <v>1</v>
      </c>
      <c r="I15" s="6">
        <f t="shared" si="2"/>
        <v>1</v>
      </c>
      <c r="J15" s="6">
        <f t="shared" si="2"/>
        <v>1</v>
      </c>
      <c r="K15" s="6">
        <f t="shared" si="2"/>
        <v>1</v>
      </c>
      <c r="L15" s="6">
        <f t="shared" si="2"/>
        <v>1</v>
      </c>
      <c r="M15" s="6">
        <f>SUM(H15:L15)</f>
        <v>5</v>
      </c>
      <c r="N15" s="1"/>
      <c r="O15" s="1"/>
    </row>
    <row r="16" spans="1:15">
      <c r="A16" s="34">
        <v>1300</v>
      </c>
      <c r="B16" s="35">
        <v>49</v>
      </c>
      <c r="C16" s="35">
        <v>0</v>
      </c>
      <c r="D16" s="35">
        <v>49</v>
      </c>
      <c r="E16" s="35">
        <v>0</v>
      </c>
      <c r="F16" s="35">
        <v>49</v>
      </c>
      <c r="G16" s="35">
        <f>SUM(B16:F16)</f>
        <v>147</v>
      </c>
      <c r="H16" s="6">
        <f t="shared" si="2"/>
        <v>1</v>
      </c>
      <c r="I16" s="6">
        <f t="shared" si="2"/>
        <v>0</v>
      </c>
      <c r="J16" s="6">
        <f t="shared" si="2"/>
        <v>1</v>
      </c>
      <c r="K16" s="6">
        <f t="shared" si="2"/>
        <v>0</v>
      </c>
      <c r="L16" s="6">
        <f t="shared" si="2"/>
        <v>1</v>
      </c>
      <c r="M16" s="6">
        <f>SUM(H16:L16)</f>
        <v>3</v>
      </c>
      <c r="N16" s="1"/>
      <c r="O16" s="1"/>
    </row>
    <row r="17" spans="1:15">
      <c r="A17" s="34">
        <v>1400</v>
      </c>
      <c r="B17" s="35">
        <v>0</v>
      </c>
      <c r="C17" s="35">
        <v>31</v>
      </c>
      <c r="D17" s="35">
        <v>0</v>
      </c>
      <c r="E17" s="35">
        <v>31</v>
      </c>
      <c r="F17" s="35">
        <v>0</v>
      </c>
      <c r="G17" s="35">
        <f>SUM(B17:F17)</f>
        <v>62</v>
      </c>
      <c r="H17" s="6">
        <f t="shared" si="2"/>
        <v>0</v>
      </c>
      <c r="I17" s="6">
        <f t="shared" si="2"/>
        <v>1</v>
      </c>
      <c r="J17" s="6">
        <f t="shared" si="2"/>
        <v>0</v>
      </c>
      <c r="K17" s="6">
        <f t="shared" si="2"/>
        <v>1</v>
      </c>
      <c r="L17" s="6">
        <f t="shared" si="2"/>
        <v>0</v>
      </c>
      <c r="M17" s="6">
        <f>SUM(H17:L17)</f>
        <v>2</v>
      </c>
      <c r="N17" s="1"/>
      <c r="O17" s="1"/>
    </row>
    <row r="18" spans="1:15">
      <c r="A18" s="34">
        <v>1500</v>
      </c>
      <c r="B18" s="35">
        <v>23</v>
      </c>
      <c r="C18" s="35">
        <v>31</v>
      </c>
      <c r="D18" s="35">
        <v>23</v>
      </c>
      <c r="E18" s="35">
        <v>31</v>
      </c>
      <c r="F18" s="35">
        <v>23</v>
      </c>
      <c r="G18" s="35">
        <f>SUM(B18:F18)</f>
        <v>131</v>
      </c>
      <c r="H18" s="6">
        <f t="shared" si="2"/>
        <v>1</v>
      </c>
      <c r="I18" s="6">
        <f t="shared" si="2"/>
        <v>1</v>
      </c>
      <c r="J18" s="6">
        <f t="shared" si="2"/>
        <v>1</v>
      </c>
      <c r="K18" s="6">
        <f t="shared" si="2"/>
        <v>1</v>
      </c>
      <c r="L18" s="6">
        <f t="shared" si="2"/>
        <v>1</v>
      </c>
      <c r="M18" s="6">
        <f>SUM(H18:L18)</f>
        <v>5</v>
      </c>
      <c r="N18" s="1"/>
      <c r="O18" s="1"/>
    </row>
    <row r="19" spans="1:15">
      <c r="A19" s="34">
        <v>1600</v>
      </c>
      <c r="B19" s="35">
        <v>23</v>
      </c>
      <c r="C19" s="35">
        <v>0</v>
      </c>
      <c r="D19" s="35">
        <v>23</v>
      </c>
      <c r="E19" s="35">
        <v>23</v>
      </c>
      <c r="F19" s="35">
        <v>23</v>
      </c>
      <c r="G19" s="35">
        <f>SUM(B19:F19)</f>
        <v>92</v>
      </c>
      <c r="H19" s="6">
        <f t="shared" si="2"/>
        <v>1</v>
      </c>
      <c r="I19" s="6">
        <f t="shared" si="2"/>
        <v>0</v>
      </c>
      <c r="J19" s="6">
        <f t="shared" si="2"/>
        <v>1</v>
      </c>
      <c r="K19" s="6">
        <f t="shared" si="2"/>
        <v>1</v>
      </c>
      <c r="L19" s="6">
        <f t="shared" si="2"/>
        <v>1</v>
      </c>
      <c r="M19" s="6">
        <f>SUM(H19:L19)</f>
        <v>4</v>
      </c>
      <c r="N19" s="1"/>
      <c r="O19" s="1"/>
    </row>
    <row r="20" spans="1:15">
      <c r="A20" s="36" t="s">
        <v>14</v>
      </c>
      <c r="B20" s="37">
        <f t="shared" ref="B20:M20" si="3">SUM(B15:B19)</f>
        <v>155</v>
      </c>
      <c r="C20" s="37">
        <f t="shared" si="3"/>
        <v>122</v>
      </c>
      <c r="D20" s="37">
        <f t="shared" si="3"/>
        <v>155</v>
      </c>
      <c r="E20" s="37">
        <f t="shared" si="3"/>
        <v>133</v>
      </c>
      <c r="F20" s="37">
        <f t="shared" si="3"/>
        <v>155</v>
      </c>
      <c r="G20" s="37">
        <f t="shared" si="3"/>
        <v>720</v>
      </c>
      <c r="H20" s="16">
        <f t="shared" si="3"/>
        <v>4</v>
      </c>
      <c r="I20" s="16">
        <f t="shared" si="3"/>
        <v>3</v>
      </c>
      <c r="J20" s="16">
        <f t="shared" si="3"/>
        <v>4</v>
      </c>
      <c r="K20" s="16">
        <f t="shared" si="3"/>
        <v>4</v>
      </c>
      <c r="L20" s="16">
        <f t="shared" si="3"/>
        <v>4</v>
      </c>
      <c r="M20" s="16">
        <f t="shared" si="3"/>
        <v>19</v>
      </c>
      <c r="N20" s="1"/>
      <c r="O20" s="1"/>
    </row>
    <row r="21" spans="1:15">
      <c r="A21" s="34">
        <v>1700</v>
      </c>
      <c r="B21" s="35">
        <v>0</v>
      </c>
      <c r="C21" s="35">
        <v>12</v>
      </c>
      <c r="D21" s="35">
        <v>0</v>
      </c>
      <c r="E21" s="35">
        <v>0</v>
      </c>
      <c r="F21" s="35">
        <v>0</v>
      </c>
      <c r="G21" s="35">
        <f>SUM(B21:F21)</f>
        <v>12</v>
      </c>
      <c r="H21" s="6">
        <f t="shared" ref="H21:L25" si="4">IF(B21&gt;0, 1, 0)</f>
        <v>0</v>
      </c>
      <c r="I21" s="6">
        <f t="shared" si="4"/>
        <v>1</v>
      </c>
      <c r="J21" s="6">
        <f t="shared" si="4"/>
        <v>0</v>
      </c>
      <c r="K21" s="6">
        <f t="shared" si="4"/>
        <v>0</v>
      </c>
      <c r="L21" s="6">
        <f t="shared" si="4"/>
        <v>0</v>
      </c>
      <c r="M21" s="6">
        <f>SUM(H21:L21)</f>
        <v>1</v>
      </c>
      <c r="N21" s="1"/>
      <c r="O21" s="1"/>
    </row>
    <row r="22" spans="1:15">
      <c r="A22" s="34">
        <v>1800</v>
      </c>
      <c r="B22" s="35">
        <v>0</v>
      </c>
      <c r="C22" s="35">
        <v>12</v>
      </c>
      <c r="D22" s="35">
        <v>0</v>
      </c>
      <c r="E22" s="35">
        <v>0</v>
      </c>
      <c r="F22" s="35">
        <v>0</v>
      </c>
      <c r="G22" s="35">
        <f>SUM(B22:F22)</f>
        <v>12</v>
      </c>
      <c r="H22" s="6">
        <f t="shared" si="4"/>
        <v>0</v>
      </c>
      <c r="I22" s="6">
        <f t="shared" si="4"/>
        <v>1</v>
      </c>
      <c r="J22" s="6">
        <f t="shared" si="4"/>
        <v>0</v>
      </c>
      <c r="K22" s="6">
        <f t="shared" si="4"/>
        <v>0</v>
      </c>
      <c r="L22" s="6">
        <f t="shared" si="4"/>
        <v>0</v>
      </c>
      <c r="M22" s="6">
        <f>SUM(H22:L22)</f>
        <v>1</v>
      </c>
      <c r="N22" s="1"/>
      <c r="O22" s="1"/>
    </row>
    <row r="23" spans="1:15">
      <c r="A23" s="34">
        <v>1900</v>
      </c>
      <c r="B23" s="35">
        <v>0</v>
      </c>
      <c r="C23" s="35">
        <v>12</v>
      </c>
      <c r="D23" s="35">
        <v>0</v>
      </c>
      <c r="E23" s="35">
        <v>0</v>
      </c>
      <c r="F23" s="35">
        <v>0</v>
      </c>
      <c r="G23" s="35">
        <f>SUM(B23:F23)</f>
        <v>12</v>
      </c>
      <c r="H23" s="6">
        <f t="shared" si="4"/>
        <v>0</v>
      </c>
      <c r="I23" s="6">
        <f t="shared" si="4"/>
        <v>1</v>
      </c>
      <c r="J23" s="6">
        <f t="shared" si="4"/>
        <v>0</v>
      </c>
      <c r="K23" s="6">
        <f t="shared" si="4"/>
        <v>0</v>
      </c>
      <c r="L23" s="6">
        <f t="shared" si="4"/>
        <v>0</v>
      </c>
      <c r="M23" s="6">
        <f>SUM(H23:L23)</f>
        <v>1</v>
      </c>
      <c r="N23" s="51" t="s">
        <v>36</v>
      </c>
      <c r="O23" s="52">
        <f>(M12+M13+M15+M16+M17+M18)/30</f>
        <v>0.83333333333333337</v>
      </c>
    </row>
    <row r="24" spans="1:15">
      <c r="A24" s="34">
        <v>2000</v>
      </c>
      <c r="B24" s="35">
        <v>0</v>
      </c>
      <c r="C24" s="35">
        <v>12</v>
      </c>
      <c r="D24" s="35">
        <v>0</v>
      </c>
      <c r="E24" s="35">
        <v>0</v>
      </c>
      <c r="F24" s="35">
        <v>0</v>
      </c>
      <c r="G24" s="35">
        <f>SUM(B24:F24)</f>
        <v>12</v>
      </c>
      <c r="H24" s="6">
        <f t="shared" si="4"/>
        <v>0</v>
      </c>
      <c r="I24" s="6">
        <f t="shared" si="4"/>
        <v>1</v>
      </c>
      <c r="J24" s="6">
        <f t="shared" si="4"/>
        <v>0</v>
      </c>
      <c r="K24" s="6">
        <f t="shared" si="4"/>
        <v>0</v>
      </c>
      <c r="L24" s="6">
        <f t="shared" si="4"/>
        <v>0</v>
      </c>
      <c r="M24" s="6">
        <f>SUM(H24:L24)</f>
        <v>1</v>
      </c>
      <c r="N24" s="9" t="s">
        <v>37</v>
      </c>
      <c r="O24" s="53">
        <f>M14/20</f>
        <v>0.65</v>
      </c>
    </row>
    <row r="25" spans="1:15">
      <c r="A25" s="34">
        <v>2100</v>
      </c>
      <c r="B25" s="35">
        <v>0</v>
      </c>
      <c r="C25" s="35">
        <v>0</v>
      </c>
      <c r="D25" s="35">
        <v>0</v>
      </c>
      <c r="E25" s="35">
        <v>0</v>
      </c>
      <c r="F25" s="35">
        <v>0</v>
      </c>
      <c r="G25" s="35">
        <f>SUM(B25:F25)</f>
        <v>0</v>
      </c>
      <c r="H25" s="6">
        <f t="shared" si="4"/>
        <v>0</v>
      </c>
      <c r="I25" s="6">
        <f t="shared" si="4"/>
        <v>0</v>
      </c>
      <c r="J25" s="6">
        <f t="shared" si="4"/>
        <v>0</v>
      </c>
      <c r="K25" s="6">
        <f t="shared" si="4"/>
        <v>0</v>
      </c>
      <c r="L25" s="6">
        <f t="shared" si="4"/>
        <v>0</v>
      </c>
      <c r="M25" s="6">
        <f>SUM(H25:L25)</f>
        <v>0</v>
      </c>
      <c r="N25" s="9" t="s">
        <v>38</v>
      </c>
      <c r="O25" s="53">
        <f>M20/25</f>
        <v>0.76</v>
      </c>
    </row>
    <row r="26" spans="1:15">
      <c r="A26" s="36" t="s">
        <v>15</v>
      </c>
      <c r="B26" s="37">
        <f t="shared" ref="B26:M26" si="5">SUM(B21:B25)</f>
        <v>0</v>
      </c>
      <c r="C26" s="37">
        <f t="shared" si="5"/>
        <v>48</v>
      </c>
      <c r="D26" s="37">
        <f t="shared" si="5"/>
        <v>0</v>
      </c>
      <c r="E26" s="37">
        <f t="shared" si="5"/>
        <v>0</v>
      </c>
      <c r="F26" s="37">
        <f t="shared" si="5"/>
        <v>0</v>
      </c>
      <c r="G26" s="37">
        <f t="shared" si="5"/>
        <v>48</v>
      </c>
      <c r="H26" s="16">
        <f t="shared" si="5"/>
        <v>0</v>
      </c>
      <c r="I26" s="16">
        <f t="shared" si="5"/>
        <v>4</v>
      </c>
      <c r="J26" s="16">
        <f t="shared" si="5"/>
        <v>0</v>
      </c>
      <c r="K26" s="16">
        <f t="shared" si="5"/>
        <v>0</v>
      </c>
      <c r="L26" s="16">
        <f t="shared" si="5"/>
        <v>0</v>
      </c>
      <c r="M26" s="16">
        <f t="shared" si="5"/>
        <v>4</v>
      </c>
      <c r="N26" s="9" t="s">
        <v>39</v>
      </c>
      <c r="O26" s="53">
        <f>(M14+M20)/45</f>
        <v>0.71111111111111114</v>
      </c>
    </row>
    <row r="27" spans="1:15" ht="15" thickBot="1">
      <c r="A27" s="38" t="s">
        <v>16</v>
      </c>
      <c r="B27" s="39">
        <f t="shared" ref="B27:M27" si="6">B14+B20+B26</f>
        <v>298</v>
      </c>
      <c r="C27" s="39">
        <f t="shared" si="6"/>
        <v>270</v>
      </c>
      <c r="D27" s="39">
        <f t="shared" si="6"/>
        <v>298</v>
      </c>
      <c r="E27" s="39">
        <f t="shared" si="6"/>
        <v>221</v>
      </c>
      <c r="F27" s="39">
        <f t="shared" si="6"/>
        <v>298</v>
      </c>
      <c r="G27" s="39">
        <f t="shared" si="6"/>
        <v>1385</v>
      </c>
      <c r="H27" s="17">
        <f t="shared" si="6"/>
        <v>7</v>
      </c>
      <c r="I27" s="17">
        <f t="shared" si="6"/>
        <v>9</v>
      </c>
      <c r="J27" s="17">
        <f t="shared" si="6"/>
        <v>7</v>
      </c>
      <c r="K27" s="17">
        <f t="shared" si="6"/>
        <v>6</v>
      </c>
      <c r="L27" s="17">
        <f t="shared" si="6"/>
        <v>7</v>
      </c>
      <c r="M27" s="17">
        <f t="shared" si="6"/>
        <v>36</v>
      </c>
      <c r="N27" s="9" t="s">
        <v>40</v>
      </c>
      <c r="O27" s="53">
        <f>M27/70</f>
        <v>0.51428571428571423</v>
      </c>
    </row>
    <row r="28" spans="1:15" ht="15" thickTop="1">
      <c r="A28" s="27"/>
      <c r="B28" s="27"/>
      <c r="C28" s="27"/>
      <c r="D28" s="27"/>
      <c r="E28" s="27"/>
      <c r="F28" s="27"/>
      <c r="G28" s="27"/>
    </row>
    <row r="29" spans="1:15" ht="37">
      <c r="A29" s="27"/>
      <c r="B29" s="40" t="s">
        <v>21</v>
      </c>
      <c r="C29" s="41" t="s">
        <v>22</v>
      </c>
      <c r="D29" s="41" t="s">
        <v>23</v>
      </c>
      <c r="E29" s="42" t="s">
        <v>24</v>
      </c>
      <c r="F29" s="42" t="s">
        <v>25</v>
      </c>
      <c r="G29" s="42" t="s">
        <v>26</v>
      </c>
    </row>
    <row r="30" spans="1:15">
      <c r="A30" s="27"/>
      <c r="B30" s="43" t="s">
        <v>27</v>
      </c>
      <c r="C30" s="44">
        <f>G14/C7</f>
        <v>8.8142857142857149</v>
      </c>
      <c r="D30" s="44">
        <f>G20/C7</f>
        <v>10.285714285714286</v>
      </c>
      <c r="E30" s="44">
        <f>(G20+G14)/C7</f>
        <v>19.100000000000001</v>
      </c>
      <c r="F30" s="44">
        <f>(G12+G13+G15+G16+G17+G18)/C7</f>
        <v>16.028571428571428</v>
      </c>
      <c r="G30" s="44">
        <f>G27/C7</f>
        <v>19.785714285714285</v>
      </c>
    </row>
    <row r="31" spans="1:15">
      <c r="A31" s="27"/>
      <c r="B31" s="43" t="s">
        <v>28</v>
      </c>
      <c r="C31" s="45">
        <f>C30/20</f>
        <v>0.44071428571428573</v>
      </c>
      <c r="D31" s="45">
        <f>D30/25</f>
        <v>0.41142857142857148</v>
      </c>
      <c r="E31" s="45">
        <f>E30/45</f>
        <v>0.42444444444444446</v>
      </c>
      <c r="F31" s="45">
        <f>F30/30</f>
        <v>0.53428571428571425</v>
      </c>
      <c r="G31" s="45">
        <f>G30/70</f>
        <v>0.2826530612244898</v>
      </c>
    </row>
    <row r="32" spans="1:15">
      <c r="A32" s="27"/>
      <c r="B32" s="43" t="s">
        <v>29</v>
      </c>
      <c r="C32" s="45">
        <f>C30/M14</f>
        <v>0.67802197802197806</v>
      </c>
      <c r="D32" s="45">
        <f>D30/M20</f>
        <v>0.5413533834586467</v>
      </c>
      <c r="E32" s="45">
        <f>E30/(M14+M20)</f>
        <v>0.59687500000000004</v>
      </c>
      <c r="F32" s="45">
        <f>F30/(M12+M13+M15+M16+M17+M18)</f>
        <v>0.64114285714285713</v>
      </c>
      <c r="G32" s="45">
        <f>G30/M27</f>
        <v>0.54960317460317454</v>
      </c>
    </row>
    <row r="33" spans="1:7">
      <c r="A33" s="27"/>
      <c r="B33" s="43" t="s">
        <v>30</v>
      </c>
      <c r="C33" s="45">
        <f>O24</f>
        <v>0.65</v>
      </c>
      <c r="D33" s="45">
        <f>O25</f>
        <v>0.76</v>
      </c>
      <c r="E33" s="45">
        <f>O26</f>
        <v>0.71111111111111114</v>
      </c>
      <c r="F33" s="45">
        <f>O23</f>
        <v>0.83333333333333337</v>
      </c>
      <c r="G33" s="45">
        <f>O27</f>
        <v>0.51428571428571423</v>
      </c>
    </row>
    <row r="34" spans="1:7">
      <c r="A34" s="27"/>
      <c r="B34" s="27"/>
      <c r="C34" s="27"/>
      <c r="D34" s="27"/>
      <c r="E34" s="27"/>
      <c r="F34" s="27"/>
      <c r="G34" s="27"/>
    </row>
    <row r="35" spans="1:7">
      <c r="A35" s="46" t="s">
        <v>27</v>
      </c>
      <c r="B35" s="56" t="s">
        <v>31</v>
      </c>
      <c r="C35" s="56"/>
      <c r="D35" s="56"/>
      <c r="E35" s="56"/>
      <c r="F35" s="56"/>
      <c r="G35" s="56"/>
    </row>
    <row r="36" spans="1:7">
      <c r="A36" s="46" t="s">
        <v>28</v>
      </c>
      <c r="B36" s="56" t="s">
        <v>32</v>
      </c>
      <c r="C36" s="56"/>
      <c r="D36" s="56"/>
      <c r="E36" s="56"/>
      <c r="F36" s="56"/>
      <c r="G36" s="56"/>
    </row>
    <row r="37" spans="1:7">
      <c r="A37" s="46" t="s">
        <v>29</v>
      </c>
      <c r="B37" s="56" t="s">
        <v>33</v>
      </c>
      <c r="C37" s="56"/>
      <c r="D37" s="56"/>
      <c r="E37" s="56"/>
      <c r="F37" s="56"/>
      <c r="G37" s="56"/>
    </row>
    <row r="38" spans="1:7">
      <c r="A38" s="46" t="s">
        <v>30</v>
      </c>
      <c r="B38" s="56" t="s">
        <v>34</v>
      </c>
      <c r="C38" s="56"/>
      <c r="D38" s="56"/>
      <c r="E38" s="56"/>
      <c r="F38" s="56"/>
      <c r="G38" s="56"/>
    </row>
    <row r="39" spans="1:7">
      <c r="A39" s="27"/>
      <c r="B39" s="27"/>
      <c r="C39" s="27"/>
      <c r="D39" s="27"/>
      <c r="E39" s="27"/>
      <c r="F39" s="27"/>
      <c r="G39" s="27"/>
    </row>
  </sheetData>
  <mergeCells count="4">
    <mergeCell ref="B35:G35"/>
    <mergeCell ref="B36:G36"/>
    <mergeCell ref="B37:G37"/>
    <mergeCell ref="B38:G38"/>
  </mergeCells>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workbookViewId="0">
      <selection activeCell="E19" sqref="E19"/>
    </sheetView>
  </sheetViews>
  <sheetFormatPr baseColWidth="10" defaultColWidth="8.83203125" defaultRowHeight="14" x14ac:dyDescent="0"/>
  <cols>
    <col min="7" max="7" width="8.6640625" customWidth="1"/>
    <col min="8" max="15" width="8.83203125" hidden="1" customWidth="1"/>
  </cols>
  <sheetData>
    <row r="1" spans="1:15">
      <c r="A1" s="27" t="s">
        <v>0</v>
      </c>
      <c r="B1" s="27"/>
      <c r="C1" s="27"/>
      <c r="D1" s="27"/>
      <c r="E1" s="27"/>
      <c r="F1" s="27"/>
      <c r="G1" s="27"/>
    </row>
    <row r="2" spans="1:15">
      <c r="A2" s="27" t="s">
        <v>1</v>
      </c>
      <c r="B2" s="27"/>
      <c r="C2" s="27"/>
      <c r="D2" s="27"/>
      <c r="E2" s="27"/>
      <c r="F2" s="27"/>
      <c r="G2" s="27"/>
    </row>
    <row r="3" spans="1:15">
      <c r="A3" s="27" t="s">
        <v>2</v>
      </c>
      <c r="B3" s="27"/>
      <c r="C3" s="27"/>
      <c r="D3" s="27"/>
      <c r="E3" s="27"/>
      <c r="F3" s="27"/>
      <c r="G3" s="27"/>
    </row>
    <row r="4" spans="1:15">
      <c r="A4" s="28" t="str">
        <f>GRUE202!A4</f>
        <v>Fall Term 2011</v>
      </c>
      <c r="B4" s="27"/>
      <c r="C4" s="27"/>
      <c r="D4" s="27"/>
      <c r="E4" s="27"/>
      <c r="F4" s="27"/>
      <c r="G4" s="27"/>
    </row>
    <row r="5" spans="1:15">
      <c r="A5" s="27"/>
      <c r="B5" s="27"/>
      <c r="C5" s="27"/>
      <c r="D5" s="27"/>
      <c r="E5" s="27"/>
      <c r="F5" s="27"/>
      <c r="G5" s="27"/>
    </row>
    <row r="6" spans="1:15">
      <c r="A6" s="29" t="s">
        <v>18</v>
      </c>
      <c r="B6" s="30" t="s">
        <v>4</v>
      </c>
      <c r="C6" s="31">
        <v>208</v>
      </c>
      <c r="D6" s="27"/>
      <c r="E6" s="27"/>
      <c r="F6" s="27" t="s">
        <v>19</v>
      </c>
      <c r="G6" s="27" t="s">
        <v>20</v>
      </c>
    </row>
    <row r="7" spans="1:15">
      <c r="A7" s="29" t="s">
        <v>5</v>
      </c>
      <c r="B7" s="29"/>
      <c r="C7" s="31">
        <v>80</v>
      </c>
      <c r="D7" s="27"/>
      <c r="E7" s="27"/>
      <c r="F7" s="27"/>
      <c r="G7" s="27"/>
    </row>
    <row r="8" spans="1:15">
      <c r="A8" s="27"/>
      <c r="B8" s="27"/>
      <c r="C8" s="27"/>
      <c r="D8" s="27"/>
      <c r="E8" s="27"/>
      <c r="F8" s="27"/>
      <c r="G8" s="27"/>
    </row>
    <row r="9" spans="1:15">
      <c r="A9" s="32" t="s">
        <v>6</v>
      </c>
      <c r="B9" s="33" t="s">
        <v>7</v>
      </c>
      <c r="C9" s="33" t="s">
        <v>8</v>
      </c>
      <c r="D9" s="33" t="s">
        <v>9</v>
      </c>
      <c r="E9" s="33" t="s">
        <v>10</v>
      </c>
      <c r="F9" s="33" t="s">
        <v>11</v>
      </c>
      <c r="G9" s="33" t="s">
        <v>12</v>
      </c>
      <c r="H9" s="8" t="s">
        <v>7</v>
      </c>
      <c r="I9" s="8" t="s">
        <v>8</v>
      </c>
      <c r="J9" s="8" t="s">
        <v>9</v>
      </c>
      <c r="K9" s="8" t="s">
        <v>10</v>
      </c>
      <c r="L9" s="8" t="s">
        <v>11</v>
      </c>
      <c r="M9" s="8" t="s">
        <v>12</v>
      </c>
      <c r="N9" s="1"/>
      <c r="O9" s="1"/>
    </row>
    <row r="10" spans="1:15">
      <c r="A10" s="34">
        <v>800</v>
      </c>
      <c r="B10" s="35">
        <v>53</v>
      </c>
      <c r="C10" s="35">
        <v>53</v>
      </c>
      <c r="D10" s="35">
        <v>53</v>
      </c>
      <c r="E10" s="35">
        <v>0</v>
      </c>
      <c r="F10" s="35">
        <v>53</v>
      </c>
      <c r="G10" s="35">
        <f>SUM(B10:F10)</f>
        <v>212</v>
      </c>
      <c r="H10" s="6">
        <f t="shared" ref="H10:L13" si="0">IF(B10&gt;0, 1, 0)</f>
        <v>1</v>
      </c>
      <c r="I10" s="6">
        <f t="shared" si="0"/>
        <v>1</v>
      </c>
      <c r="J10" s="6">
        <f t="shared" si="0"/>
        <v>1</v>
      </c>
      <c r="K10" s="6">
        <f t="shared" si="0"/>
        <v>0</v>
      </c>
      <c r="L10" s="6">
        <f t="shared" si="0"/>
        <v>1</v>
      </c>
      <c r="M10" s="6">
        <f>SUM(H10:L10)</f>
        <v>4</v>
      </c>
      <c r="N10" s="1"/>
      <c r="O10" s="1"/>
    </row>
    <row r="11" spans="1:15">
      <c r="A11" s="34">
        <v>900</v>
      </c>
      <c r="B11" s="35">
        <v>48</v>
      </c>
      <c r="C11" s="35">
        <v>0</v>
      </c>
      <c r="D11" s="35">
        <v>48</v>
      </c>
      <c r="E11" s="35">
        <v>0</v>
      </c>
      <c r="F11" s="35">
        <v>48</v>
      </c>
      <c r="G11" s="35">
        <f>SUM(B11:F11)</f>
        <v>144</v>
      </c>
      <c r="H11" s="6">
        <f t="shared" si="0"/>
        <v>1</v>
      </c>
      <c r="I11" s="6">
        <f t="shared" si="0"/>
        <v>0</v>
      </c>
      <c r="J11" s="6">
        <f t="shared" si="0"/>
        <v>1</v>
      </c>
      <c r="K11" s="6">
        <f t="shared" si="0"/>
        <v>0</v>
      </c>
      <c r="L11" s="6">
        <f t="shared" si="0"/>
        <v>1</v>
      </c>
      <c r="M11" s="6">
        <f>SUM(H11:L11)</f>
        <v>3</v>
      </c>
      <c r="N11" s="1"/>
      <c r="O11" s="1"/>
    </row>
    <row r="12" spans="1:15">
      <c r="A12" s="34">
        <v>1000</v>
      </c>
      <c r="B12" s="35">
        <v>32</v>
      </c>
      <c r="C12" s="35">
        <v>6</v>
      </c>
      <c r="D12" s="35">
        <v>32</v>
      </c>
      <c r="E12" s="35">
        <v>6</v>
      </c>
      <c r="F12" s="35">
        <v>32</v>
      </c>
      <c r="G12" s="35">
        <f>SUM(B12:F12)</f>
        <v>108</v>
      </c>
      <c r="H12" s="6">
        <f t="shared" si="0"/>
        <v>1</v>
      </c>
      <c r="I12" s="6">
        <f t="shared" si="0"/>
        <v>1</v>
      </c>
      <c r="J12" s="6">
        <f t="shared" si="0"/>
        <v>1</v>
      </c>
      <c r="K12" s="6">
        <f t="shared" si="0"/>
        <v>1</v>
      </c>
      <c r="L12" s="6">
        <f t="shared" si="0"/>
        <v>1</v>
      </c>
      <c r="M12" s="6">
        <f>SUM(H12:L12)</f>
        <v>5</v>
      </c>
      <c r="N12" s="1"/>
      <c r="O12" s="1"/>
    </row>
    <row r="13" spans="1:15">
      <c r="A13" s="34">
        <v>1100</v>
      </c>
      <c r="B13" s="35">
        <v>32</v>
      </c>
      <c r="C13" s="35">
        <v>63</v>
      </c>
      <c r="D13" s="35">
        <v>32</v>
      </c>
      <c r="E13" s="35">
        <v>63</v>
      </c>
      <c r="F13" s="35">
        <v>32</v>
      </c>
      <c r="G13" s="35">
        <f>SUM(B13:F13)</f>
        <v>222</v>
      </c>
      <c r="H13" s="6">
        <f t="shared" si="0"/>
        <v>1</v>
      </c>
      <c r="I13" s="6">
        <f t="shared" si="0"/>
        <v>1</v>
      </c>
      <c r="J13" s="6">
        <f t="shared" si="0"/>
        <v>1</v>
      </c>
      <c r="K13" s="6">
        <f t="shared" si="0"/>
        <v>1</v>
      </c>
      <c r="L13" s="6">
        <f t="shared" si="0"/>
        <v>1</v>
      </c>
      <c r="M13" s="6">
        <f>SUM(H13:L13)</f>
        <v>5</v>
      </c>
      <c r="N13" s="1"/>
      <c r="O13" s="1"/>
    </row>
    <row r="14" spans="1:15">
      <c r="A14" s="36" t="s">
        <v>13</v>
      </c>
      <c r="B14" s="37">
        <f t="shared" ref="B14:M14" si="1">SUM(B10:B13)</f>
        <v>165</v>
      </c>
      <c r="C14" s="37">
        <f t="shared" si="1"/>
        <v>122</v>
      </c>
      <c r="D14" s="37">
        <f t="shared" si="1"/>
        <v>165</v>
      </c>
      <c r="E14" s="37">
        <f t="shared" si="1"/>
        <v>69</v>
      </c>
      <c r="F14" s="37">
        <f t="shared" si="1"/>
        <v>165</v>
      </c>
      <c r="G14" s="37">
        <f t="shared" si="1"/>
        <v>686</v>
      </c>
      <c r="H14" s="16">
        <f t="shared" si="1"/>
        <v>4</v>
      </c>
      <c r="I14" s="16">
        <f t="shared" si="1"/>
        <v>3</v>
      </c>
      <c r="J14" s="16">
        <f t="shared" si="1"/>
        <v>4</v>
      </c>
      <c r="K14" s="16">
        <f t="shared" si="1"/>
        <v>2</v>
      </c>
      <c r="L14" s="16">
        <f t="shared" si="1"/>
        <v>4</v>
      </c>
      <c r="M14" s="16">
        <f t="shared" si="1"/>
        <v>17</v>
      </c>
      <c r="N14" s="1"/>
      <c r="O14" s="1"/>
    </row>
    <row r="15" spans="1:15">
      <c r="A15" s="34">
        <v>1200</v>
      </c>
      <c r="B15" s="35">
        <v>39</v>
      </c>
      <c r="C15" s="35">
        <v>63</v>
      </c>
      <c r="D15" s="35">
        <v>39</v>
      </c>
      <c r="E15" s="35">
        <v>63</v>
      </c>
      <c r="F15" s="35">
        <v>39</v>
      </c>
      <c r="G15" s="35">
        <f>SUM(B15:F15)</f>
        <v>243</v>
      </c>
      <c r="H15" s="6">
        <f t="shared" ref="H15:L19" si="2">IF(B15&gt;0, 1, 0)</f>
        <v>1</v>
      </c>
      <c r="I15" s="6">
        <f t="shared" si="2"/>
        <v>1</v>
      </c>
      <c r="J15" s="6">
        <f t="shared" si="2"/>
        <v>1</v>
      </c>
      <c r="K15" s="6">
        <f t="shared" si="2"/>
        <v>1</v>
      </c>
      <c r="L15" s="6">
        <f t="shared" si="2"/>
        <v>1</v>
      </c>
      <c r="M15" s="6">
        <f>SUM(H15:L15)</f>
        <v>5</v>
      </c>
      <c r="N15" s="1"/>
      <c r="O15" s="1"/>
    </row>
    <row r="16" spans="1:15">
      <c r="A16" s="34">
        <v>1300</v>
      </c>
      <c r="B16" s="35">
        <v>33</v>
      </c>
      <c r="C16" s="35">
        <v>0</v>
      </c>
      <c r="D16" s="35">
        <v>33</v>
      </c>
      <c r="E16" s="35">
        <v>0</v>
      </c>
      <c r="F16" s="35">
        <v>33</v>
      </c>
      <c r="G16" s="35">
        <f>SUM(B16:F16)</f>
        <v>99</v>
      </c>
      <c r="H16" s="6">
        <f t="shared" si="2"/>
        <v>1</v>
      </c>
      <c r="I16" s="6">
        <f t="shared" si="2"/>
        <v>0</v>
      </c>
      <c r="J16" s="6">
        <f t="shared" si="2"/>
        <v>1</v>
      </c>
      <c r="K16" s="6">
        <f t="shared" si="2"/>
        <v>0</v>
      </c>
      <c r="L16" s="6">
        <f t="shared" si="2"/>
        <v>1</v>
      </c>
      <c r="M16" s="6">
        <f>SUM(H16:L16)</f>
        <v>3</v>
      </c>
      <c r="N16" s="1"/>
      <c r="O16" s="1"/>
    </row>
    <row r="17" spans="1:15">
      <c r="A17" s="34">
        <v>1400</v>
      </c>
      <c r="B17" s="35">
        <v>55</v>
      </c>
      <c r="C17" s="35">
        <v>52</v>
      </c>
      <c r="D17" s="35">
        <v>55</v>
      </c>
      <c r="E17" s="35">
        <v>52</v>
      </c>
      <c r="F17" s="35">
        <v>55</v>
      </c>
      <c r="G17" s="35">
        <f>SUM(B17:F17)</f>
        <v>269</v>
      </c>
      <c r="H17" s="6">
        <f t="shared" si="2"/>
        <v>1</v>
      </c>
      <c r="I17" s="6">
        <f t="shared" si="2"/>
        <v>1</v>
      </c>
      <c r="J17" s="6">
        <f t="shared" si="2"/>
        <v>1</v>
      </c>
      <c r="K17" s="6">
        <f t="shared" si="2"/>
        <v>1</v>
      </c>
      <c r="L17" s="6">
        <f t="shared" si="2"/>
        <v>1</v>
      </c>
      <c r="M17" s="6">
        <f>SUM(H17:L17)</f>
        <v>5</v>
      </c>
      <c r="N17" s="1"/>
      <c r="O17" s="1"/>
    </row>
    <row r="18" spans="1:15">
      <c r="A18" s="34">
        <v>1500</v>
      </c>
      <c r="B18" s="35">
        <v>58</v>
      </c>
      <c r="C18" s="35">
        <v>52</v>
      </c>
      <c r="D18" s="35">
        <v>58</v>
      </c>
      <c r="E18" s="26">
        <v>52</v>
      </c>
      <c r="F18" s="35">
        <v>58</v>
      </c>
      <c r="G18" s="35">
        <f>SUM(B18:F18)</f>
        <v>278</v>
      </c>
      <c r="H18" s="6">
        <f t="shared" si="2"/>
        <v>1</v>
      </c>
      <c r="I18" s="6">
        <f t="shared" si="2"/>
        <v>1</v>
      </c>
      <c r="J18" s="6">
        <f t="shared" si="2"/>
        <v>1</v>
      </c>
      <c r="K18" s="6">
        <f t="shared" si="2"/>
        <v>1</v>
      </c>
      <c r="L18" s="6">
        <f t="shared" si="2"/>
        <v>1</v>
      </c>
      <c r="M18" s="6">
        <f>SUM(H18:L18)</f>
        <v>5</v>
      </c>
      <c r="N18" s="1"/>
      <c r="O18" s="1"/>
    </row>
    <row r="19" spans="1:15">
      <c r="A19" s="34">
        <v>1600</v>
      </c>
      <c r="B19" s="35">
        <v>58</v>
      </c>
      <c r="C19" s="35">
        <v>15</v>
      </c>
      <c r="D19" s="35">
        <v>58</v>
      </c>
      <c r="E19" s="35">
        <v>15</v>
      </c>
      <c r="F19" s="35">
        <v>58</v>
      </c>
      <c r="G19" s="35">
        <f>SUM(B19:F19)</f>
        <v>204</v>
      </c>
      <c r="H19" s="6">
        <f t="shared" si="2"/>
        <v>1</v>
      </c>
      <c r="I19" s="6">
        <f t="shared" si="2"/>
        <v>1</v>
      </c>
      <c r="J19" s="6">
        <f t="shared" si="2"/>
        <v>1</v>
      </c>
      <c r="K19" s="6">
        <f t="shared" si="2"/>
        <v>1</v>
      </c>
      <c r="L19" s="6">
        <f t="shared" si="2"/>
        <v>1</v>
      </c>
      <c r="M19" s="6">
        <f>SUM(H19:L19)</f>
        <v>5</v>
      </c>
      <c r="N19" s="1"/>
      <c r="O19" s="1"/>
    </row>
    <row r="20" spans="1:15">
      <c r="A20" s="36" t="s">
        <v>14</v>
      </c>
      <c r="B20" s="37">
        <f t="shared" ref="B20:M20" si="3">SUM(B15:B19)</f>
        <v>243</v>
      </c>
      <c r="C20" s="37">
        <f t="shared" si="3"/>
        <v>182</v>
      </c>
      <c r="D20" s="37">
        <f t="shared" si="3"/>
        <v>243</v>
      </c>
      <c r="E20" s="37">
        <f t="shared" si="3"/>
        <v>182</v>
      </c>
      <c r="F20" s="37">
        <f t="shared" si="3"/>
        <v>243</v>
      </c>
      <c r="G20" s="37">
        <f t="shared" si="3"/>
        <v>1093</v>
      </c>
      <c r="H20" s="16">
        <f t="shared" si="3"/>
        <v>5</v>
      </c>
      <c r="I20" s="16">
        <f t="shared" si="3"/>
        <v>4</v>
      </c>
      <c r="J20" s="16">
        <f t="shared" si="3"/>
        <v>5</v>
      </c>
      <c r="K20" s="16">
        <f t="shared" si="3"/>
        <v>4</v>
      </c>
      <c r="L20" s="16">
        <f t="shared" si="3"/>
        <v>5</v>
      </c>
      <c r="M20" s="16">
        <f t="shared" si="3"/>
        <v>23</v>
      </c>
      <c r="N20" s="1"/>
      <c r="O20" s="1"/>
    </row>
    <row r="21" spans="1:15">
      <c r="A21" s="34">
        <v>1700</v>
      </c>
      <c r="B21" s="35">
        <v>0</v>
      </c>
      <c r="C21" s="35">
        <v>0</v>
      </c>
      <c r="D21" s="35">
        <v>0</v>
      </c>
      <c r="E21" s="35">
        <v>0</v>
      </c>
      <c r="F21" s="35">
        <v>0</v>
      </c>
      <c r="G21" s="35">
        <f>SUM(B21:F21)</f>
        <v>0</v>
      </c>
      <c r="H21" s="6">
        <f t="shared" ref="H21:L25" si="4">IF(B21&gt;0, 1, 0)</f>
        <v>0</v>
      </c>
      <c r="I21" s="6">
        <f t="shared" si="4"/>
        <v>0</v>
      </c>
      <c r="J21" s="6">
        <f t="shared" si="4"/>
        <v>0</v>
      </c>
      <c r="K21" s="6">
        <f t="shared" si="4"/>
        <v>0</v>
      </c>
      <c r="L21" s="6">
        <f t="shared" si="4"/>
        <v>0</v>
      </c>
      <c r="M21" s="6">
        <f>SUM(H21:L21)</f>
        <v>0</v>
      </c>
      <c r="N21" s="1"/>
      <c r="O21" s="1"/>
    </row>
    <row r="22" spans="1:15">
      <c r="A22" s="34">
        <v>1800</v>
      </c>
      <c r="B22" s="35">
        <v>0</v>
      </c>
      <c r="C22" s="35">
        <v>24</v>
      </c>
      <c r="D22" s="35">
        <v>15</v>
      </c>
      <c r="E22" s="35">
        <v>0</v>
      </c>
      <c r="F22" s="35">
        <v>0</v>
      </c>
      <c r="G22" s="35">
        <f>SUM(B22:F22)</f>
        <v>39</v>
      </c>
      <c r="H22" s="6">
        <f t="shared" si="4"/>
        <v>0</v>
      </c>
      <c r="I22" s="6">
        <f t="shared" si="4"/>
        <v>1</v>
      </c>
      <c r="J22" s="6">
        <f t="shared" si="4"/>
        <v>1</v>
      </c>
      <c r="K22" s="6">
        <f t="shared" si="4"/>
        <v>0</v>
      </c>
      <c r="L22" s="6">
        <f t="shared" si="4"/>
        <v>0</v>
      </c>
      <c r="M22" s="6">
        <f>SUM(H22:L22)</f>
        <v>2</v>
      </c>
      <c r="N22" s="1"/>
      <c r="O22" s="1"/>
    </row>
    <row r="23" spans="1:15">
      <c r="A23" s="34">
        <v>1900</v>
      </c>
      <c r="B23" s="35">
        <v>0</v>
      </c>
      <c r="C23" s="35">
        <v>24</v>
      </c>
      <c r="D23" s="35">
        <v>15</v>
      </c>
      <c r="E23" s="35">
        <v>0</v>
      </c>
      <c r="F23" s="35">
        <v>0</v>
      </c>
      <c r="G23" s="35">
        <f>SUM(B23:F23)</f>
        <v>39</v>
      </c>
      <c r="H23" s="6">
        <f t="shared" si="4"/>
        <v>0</v>
      </c>
      <c r="I23" s="6">
        <f t="shared" si="4"/>
        <v>1</v>
      </c>
      <c r="J23" s="6">
        <f t="shared" si="4"/>
        <v>1</v>
      </c>
      <c r="K23" s="6">
        <f t="shared" si="4"/>
        <v>0</v>
      </c>
      <c r="L23" s="6">
        <f t="shared" si="4"/>
        <v>0</v>
      </c>
      <c r="M23" s="6">
        <f>SUM(H23:L23)</f>
        <v>2</v>
      </c>
      <c r="N23" s="51" t="s">
        <v>36</v>
      </c>
      <c r="O23" s="52">
        <f>(M12+M13+M15+M16+M17+M18)/30</f>
        <v>0.93333333333333335</v>
      </c>
    </row>
    <row r="24" spans="1:15">
      <c r="A24" s="34">
        <v>2000</v>
      </c>
      <c r="B24" s="35">
        <v>0</v>
      </c>
      <c r="C24" s="35">
        <v>24</v>
      </c>
      <c r="D24" s="35">
        <v>15</v>
      </c>
      <c r="E24" s="35">
        <v>0</v>
      </c>
      <c r="F24" s="35">
        <v>0</v>
      </c>
      <c r="G24" s="35">
        <f>SUM(B24:F24)</f>
        <v>39</v>
      </c>
      <c r="H24" s="6">
        <f t="shared" si="4"/>
        <v>0</v>
      </c>
      <c r="I24" s="6">
        <f t="shared" si="4"/>
        <v>1</v>
      </c>
      <c r="J24" s="6">
        <f t="shared" si="4"/>
        <v>1</v>
      </c>
      <c r="K24" s="6">
        <f t="shared" si="4"/>
        <v>0</v>
      </c>
      <c r="L24" s="6">
        <f t="shared" si="4"/>
        <v>0</v>
      </c>
      <c r="M24" s="6">
        <f>SUM(H24:L24)</f>
        <v>2</v>
      </c>
      <c r="N24" s="9" t="s">
        <v>37</v>
      </c>
      <c r="O24" s="53">
        <f>M14/20</f>
        <v>0.85</v>
      </c>
    </row>
    <row r="25" spans="1:15">
      <c r="A25" s="34">
        <v>2100</v>
      </c>
      <c r="B25" s="35">
        <v>0</v>
      </c>
      <c r="C25" s="35">
        <v>0</v>
      </c>
      <c r="D25" s="35">
        <v>0</v>
      </c>
      <c r="E25" s="35">
        <v>0</v>
      </c>
      <c r="F25" s="35">
        <v>0</v>
      </c>
      <c r="G25" s="35">
        <f>SUM(B25:F25)</f>
        <v>0</v>
      </c>
      <c r="H25" s="6">
        <f t="shared" si="4"/>
        <v>0</v>
      </c>
      <c r="I25" s="6">
        <f t="shared" si="4"/>
        <v>0</v>
      </c>
      <c r="J25" s="6">
        <f t="shared" si="4"/>
        <v>0</v>
      </c>
      <c r="K25" s="6">
        <f t="shared" si="4"/>
        <v>0</v>
      </c>
      <c r="L25" s="6">
        <f t="shared" si="4"/>
        <v>0</v>
      </c>
      <c r="M25" s="6">
        <f>SUM(H25:L25)</f>
        <v>0</v>
      </c>
      <c r="N25" s="9" t="s">
        <v>38</v>
      </c>
      <c r="O25" s="53">
        <f>M20/25</f>
        <v>0.92</v>
      </c>
    </row>
    <row r="26" spans="1:15">
      <c r="A26" s="36" t="s">
        <v>15</v>
      </c>
      <c r="B26" s="37">
        <f t="shared" ref="B26:M26" si="5">SUM(B21:B25)</f>
        <v>0</v>
      </c>
      <c r="C26" s="37">
        <f t="shared" si="5"/>
        <v>72</v>
      </c>
      <c r="D26" s="37">
        <f t="shared" si="5"/>
        <v>45</v>
      </c>
      <c r="E26" s="37">
        <f t="shared" si="5"/>
        <v>0</v>
      </c>
      <c r="F26" s="37">
        <f t="shared" si="5"/>
        <v>0</v>
      </c>
      <c r="G26" s="37">
        <f t="shared" si="5"/>
        <v>117</v>
      </c>
      <c r="H26" s="16">
        <f t="shared" si="5"/>
        <v>0</v>
      </c>
      <c r="I26" s="16">
        <f t="shared" si="5"/>
        <v>3</v>
      </c>
      <c r="J26" s="16">
        <f t="shared" si="5"/>
        <v>3</v>
      </c>
      <c r="K26" s="16">
        <f t="shared" si="5"/>
        <v>0</v>
      </c>
      <c r="L26" s="16">
        <f t="shared" si="5"/>
        <v>0</v>
      </c>
      <c r="M26" s="16">
        <f t="shared" si="5"/>
        <v>6</v>
      </c>
      <c r="N26" s="9" t="s">
        <v>39</v>
      </c>
      <c r="O26" s="53">
        <f>(M14+M20)/45</f>
        <v>0.88888888888888884</v>
      </c>
    </row>
    <row r="27" spans="1:15" ht="15" thickBot="1">
      <c r="A27" s="38" t="s">
        <v>16</v>
      </c>
      <c r="B27" s="39">
        <f t="shared" ref="B27:M27" si="6">B14+B20+B26</f>
        <v>408</v>
      </c>
      <c r="C27" s="39">
        <f t="shared" si="6"/>
        <v>376</v>
      </c>
      <c r="D27" s="39">
        <f t="shared" si="6"/>
        <v>453</v>
      </c>
      <c r="E27" s="39">
        <f t="shared" si="6"/>
        <v>251</v>
      </c>
      <c r="F27" s="39">
        <f t="shared" si="6"/>
        <v>408</v>
      </c>
      <c r="G27" s="39">
        <f t="shared" si="6"/>
        <v>1896</v>
      </c>
      <c r="H27" s="17">
        <f t="shared" si="6"/>
        <v>9</v>
      </c>
      <c r="I27" s="17">
        <f t="shared" si="6"/>
        <v>10</v>
      </c>
      <c r="J27" s="17">
        <f t="shared" si="6"/>
        <v>12</v>
      </c>
      <c r="K27" s="17">
        <f t="shared" si="6"/>
        <v>6</v>
      </c>
      <c r="L27" s="17">
        <f t="shared" si="6"/>
        <v>9</v>
      </c>
      <c r="M27" s="17">
        <f t="shared" si="6"/>
        <v>46</v>
      </c>
      <c r="N27" s="9" t="s">
        <v>40</v>
      </c>
      <c r="O27" s="53">
        <f>M27/70</f>
        <v>0.65714285714285714</v>
      </c>
    </row>
    <row r="28" spans="1:15" ht="15" thickTop="1">
      <c r="A28" s="27"/>
      <c r="B28" s="27"/>
      <c r="C28" s="27"/>
      <c r="D28" s="27"/>
      <c r="E28" s="27"/>
      <c r="F28" s="27"/>
      <c r="G28" s="27"/>
    </row>
    <row r="29" spans="1:15" ht="37">
      <c r="A29" s="27"/>
      <c r="B29" s="40" t="s">
        <v>21</v>
      </c>
      <c r="C29" s="41" t="s">
        <v>22</v>
      </c>
      <c r="D29" s="41" t="s">
        <v>23</v>
      </c>
      <c r="E29" s="42" t="s">
        <v>24</v>
      </c>
      <c r="F29" s="42" t="s">
        <v>25</v>
      </c>
      <c r="G29" s="42" t="s">
        <v>26</v>
      </c>
    </row>
    <row r="30" spans="1:15">
      <c r="A30" s="27"/>
      <c r="B30" s="43" t="s">
        <v>27</v>
      </c>
      <c r="C30" s="44">
        <f>G14/C7</f>
        <v>8.5749999999999993</v>
      </c>
      <c r="D30" s="44">
        <f>G20/C7</f>
        <v>13.6625</v>
      </c>
      <c r="E30" s="44">
        <f>(G20+G14)/C7</f>
        <v>22.237500000000001</v>
      </c>
      <c r="F30" s="44">
        <f>(G12+G13+G15+G16+G17+G18)/C7</f>
        <v>15.237500000000001</v>
      </c>
      <c r="G30" s="44">
        <f>G27/C7</f>
        <v>23.7</v>
      </c>
    </row>
    <row r="31" spans="1:15">
      <c r="A31" s="27"/>
      <c r="B31" s="43" t="s">
        <v>28</v>
      </c>
      <c r="C31" s="45">
        <f>C30/20</f>
        <v>0.42874999999999996</v>
      </c>
      <c r="D31" s="45">
        <f>D30/25</f>
        <v>0.54649999999999999</v>
      </c>
      <c r="E31" s="45">
        <f>E30/45</f>
        <v>0.4941666666666667</v>
      </c>
      <c r="F31" s="45">
        <f>F30/30</f>
        <v>0.50791666666666668</v>
      </c>
      <c r="G31" s="45">
        <f>G30/70</f>
        <v>0.33857142857142858</v>
      </c>
    </row>
    <row r="32" spans="1:15">
      <c r="A32" s="27"/>
      <c r="B32" s="43" t="s">
        <v>29</v>
      </c>
      <c r="C32" s="45">
        <f>C30/M14</f>
        <v>0.50441176470588234</v>
      </c>
      <c r="D32" s="45">
        <f>D30/M20</f>
        <v>0.59402173913043477</v>
      </c>
      <c r="E32" s="45">
        <f>E30/(M14+M20)</f>
        <v>0.55593749999999997</v>
      </c>
      <c r="F32" s="45">
        <f>F30/(M12+M13+M15+M16+M17+M18)</f>
        <v>0.54419642857142858</v>
      </c>
      <c r="G32" s="45">
        <f>G30/M27</f>
        <v>0.51521739130434785</v>
      </c>
    </row>
    <row r="33" spans="1:7">
      <c r="A33" s="27"/>
      <c r="B33" s="43" t="s">
        <v>30</v>
      </c>
      <c r="C33" s="45">
        <f>O24</f>
        <v>0.85</v>
      </c>
      <c r="D33" s="45">
        <f>O25</f>
        <v>0.92</v>
      </c>
      <c r="E33" s="45">
        <f>O26</f>
        <v>0.88888888888888884</v>
      </c>
      <c r="F33" s="45">
        <f>O23</f>
        <v>0.93333333333333335</v>
      </c>
      <c r="G33" s="45">
        <f>O27</f>
        <v>0.65714285714285714</v>
      </c>
    </row>
    <row r="34" spans="1:7">
      <c r="A34" s="27"/>
      <c r="B34" s="27"/>
      <c r="C34" s="27"/>
      <c r="D34" s="27"/>
      <c r="E34" s="27"/>
      <c r="F34" s="27"/>
      <c r="G34" s="27"/>
    </row>
    <row r="35" spans="1:7">
      <c r="A35" s="46" t="s">
        <v>27</v>
      </c>
      <c r="B35" s="56" t="s">
        <v>31</v>
      </c>
      <c r="C35" s="56"/>
      <c r="D35" s="56"/>
      <c r="E35" s="56"/>
      <c r="F35" s="56"/>
      <c r="G35" s="56"/>
    </row>
    <row r="36" spans="1:7">
      <c r="A36" s="46" t="s">
        <v>28</v>
      </c>
      <c r="B36" s="56" t="s">
        <v>32</v>
      </c>
      <c r="C36" s="56"/>
      <c r="D36" s="56"/>
      <c r="E36" s="56"/>
      <c r="F36" s="56"/>
      <c r="G36" s="56"/>
    </row>
    <row r="37" spans="1:7">
      <c r="A37" s="46" t="s">
        <v>29</v>
      </c>
      <c r="B37" s="56" t="s">
        <v>33</v>
      </c>
      <c r="C37" s="56"/>
      <c r="D37" s="56"/>
      <c r="E37" s="56"/>
      <c r="F37" s="56"/>
      <c r="G37" s="56"/>
    </row>
    <row r="38" spans="1:7">
      <c r="A38" s="46" t="s">
        <v>30</v>
      </c>
      <c r="B38" s="56" t="s">
        <v>34</v>
      </c>
      <c r="C38" s="56"/>
      <c r="D38" s="56"/>
      <c r="E38" s="56"/>
      <c r="F38" s="56"/>
      <c r="G38" s="56"/>
    </row>
    <row r="39" spans="1:7">
      <c r="A39" s="27"/>
      <c r="B39" s="27"/>
      <c r="C39" s="27"/>
      <c r="D39" s="27"/>
      <c r="E39" s="27"/>
      <c r="F39" s="27"/>
      <c r="G39" s="27"/>
    </row>
    <row r="40" spans="1:7">
      <c r="A40" s="47"/>
      <c r="B40" s="48"/>
      <c r="C40" s="27"/>
      <c r="D40" s="27"/>
      <c r="E40" s="27"/>
      <c r="F40" s="27"/>
      <c r="G40" s="27"/>
    </row>
    <row r="41" spans="1:7">
      <c r="A41" s="48"/>
      <c r="B41" s="57"/>
      <c r="C41" s="57"/>
      <c r="D41" s="57"/>
      <c r="E41" s="57"/>
      <c r="F41" s="57"/>
      <c r="G41" s="57"/>
    </row>
    <row r="42" spans="1:7">
      <c r="A42" s="27"/>
      <c r="B42" s="57"/>
      <c r="C42" s="57"/>
      <c r="D42" s="57"/>
      <c r="E42" s="57"/>
      <c r="F42" s="57"/>
      <c r="G42" s="57"/>
    </row>
  </sheetData>
  <mergeCells count="5">
    <mergeCell ref="B35:G35"/>
    <mergeCell ref="B36:G36"/>
    <mergeCell ref="B37:G37"/>
    <mergeCell ref="B38:G38"/>
    <mergeCell ref="B41:G42"/>
  </mergeCells>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workbookViewId="0">
      <selection activeCell="B17" sqref="B17"/>
    </sheetView>
  </sheetViews>
  <sheetFormatPr baseColWidth="10" defaultColWidth="8.83203125" defaultRowHeight="14" x14ac:dyDescent="0"/>
  <cols>
    <col min="8" max="15" width="8.83203125" hidden="1" customWidth="1"/>
  </cols>
  <sheetData>
    <row r="1" spans="1:15">
      <c r="A1" s="27" t="s">
        <v>0</v>
      </c>
      <c r="B1" s="27"/>
      <c r="C1" s="27"/>
      <c r="D1" s="27"/>
      <c r="E1" s="27"/>
      <c r="F1" s="27"/>
      <c r="G1" s="27"/>
    </row>
    <row r="2" spans="1:15">
      <c r="A2" s="27" t="s">
        <v>1</v>
      </c>
      <c r="B2" s="27"/>
      <c r="C2" s="27"/>
      <c r="D2" s="27"/>
      <c r="E2" s="27"/>
      <c r="F2" s="27"/>
      <c r="G2" s="27"/>
    </row>
    <row r="3" spans="1:15">
      <c r="A3" s="27" t="s">
        <v>2</v>
      </c>
      <c r="B3" s="27"/>
      <c r="C3" s="27"/>
      <c r="D3" s="27"/>
      <c r="E3" s="27"/>
      <c r="F3" s="27"/>
      <c r="G3" s="27"/>
    </row>
    <row r="4" spans="1:15">
      <c r="A4" s="28" t="s">
        <v>17</v>
      </c>
      <c r="B4" s="27"/>
      <c r="C4" s="27"/>
      <c r="D4" s="27"/>
      <c r="E4" s="27"/>
      <c r="F4" s="27"/>
      <c r="G4" s="27"/>
    </row>
    <row r="5" spans="1:15">
      <c r="A5" s="27"/>
      <c r="B5" s="27"/>
      <c r="C5" s="27"/>
      <c r="D5" s="27"/>
      <c r="E5" s="27"/>
      <c r="F5" s="27"/>
      <c r="G5" s="27"/>
    </row>
    <row r="6" spans="1:15">
      <c r="A6" s="29" t="s">
        <v>18</v>
      </c>
      <c r="B6" s="30" t="s">
        <v>4</v>
      </c>
      <c r="C6" s="31">
        <v>301</v>
      </c>
      <c r="D6" s="27"/>
      <c r="E6" s="27"/>
      <c r="F6" s="27" t="s">
        <v>19</v>
      </c>
      <c r="G6" s="27" t="s">
        <v>20</v>
      </c>
    </row>
    <row r="7" spans="1:15">
      <c r="A7" s="29" t="s">
        <v>5</v>
      </c>
      <c r="B7" s="29"/>
      <c r="C7" s="31">
        <v>35</v>
      </c>
      <c r="D7" s="27"/>
      <c r="E7" s="27"/>
      <c r="F7" s="27"/>
      <c r="G7" s="27"/>
    </row>
    <row r="8" spans="1:15">
      <c r="A8" s="27"/>
      <c r="B8" s="27"/>
      <c r="C8" s="27"/>
      <c r="D8" s="27"/>
      <c r="E8" s="27"/>
      <c r="F8" s="27"/>
      <c r="G8" s="27"/>
    </row>
    <row r="9" spans="1:15">
      <c r="A9" s="32" t="s">
        <v>6</v>
      </c>
      <c r="B9" s="33" t="s">
        <v>7</v>
      </c>
      <c r="C9" s="33" t="s">
        <v>8</v>
      </c>
      <c r="D9" s="33" t="s">
        <v>9</v>
      </c>
      <c r="E9" s="33" t="s">
        <v>10</v>
      </c>
      <c r="F9" s="33" t="s">
        <v>11</v>
      </c>
      <c r="G9" s="33" t="s">
        <v>12</v>
      </c>
      <c r="H9" s="8" t="s">
        <v>7</v>
      </c>
      <c r="I9" s="8" t="s">
        <v>8</v>
      </c>
      <c r="J9" s="8" t="s">
        <v>9</v>
      </c>
      <c r="K9" s="8" t="s">
        <v>10</v>
      </c>
      <c r="L9" s="8" t="s">
        <v>11</v>
      </c>
      <c r="M9" s="8" t="s">
        <v>12</v>
      </c>
      <c r="N9" s="1"/>
      <c r="O9" s="1"/>
    </row>
    <row r="10" spans="1:15">
      <c r="A10" s="34">
        <v>800</v>
      </c>
      <c r="B10" s="35">
        <v>0</v>
      </c>
      <c r="C10" s="35">
        <v>0</v>
      </c>
      <c r="D10" s="35">
        <v>0</v>
      </c>
      <c r="E10" s="35">
        <v>0</v>
      </c>
      <c r="F10" s="35">
        <v>0</v>
      </c>
      <c r="G10" s="35">
        <f>SUM(B10:F10)</f>
        <v>0</v>
      </c>
      <c r="H10" s="6">
        <f t="shared" ref="H10:L13" si="0">IF(B10&gt;0, 1, 0)</f>
        <v>0</v>
      </c>
      <c r="I10" s="6">
        <f t="shared" si="0"/>
        <v>0</v>
      </c>
      <c r="J10" s="6">
        <f t="shared" si="0"/>
        <v>0</v>
      </c>
      <c r="K10" s="6">
        <f t="shared" si="0"/>
        <v>0</v>
      </c>
      <c r="L10" s="6">
        <f t="shared" si="0"/>
        <v>0</v>
      </c>
      <c r="M10" s="6">
        <f>SUM(H10:L10)</f>
        <v>0</v>
      </c>
      <c r="N10" s="1"/>
      <c r="O10" s="1"/>
    </row>
    <row r="11" spans="1:15">
      <c r="A11" s="34">
        <v>900</v>
      </c>
      <c r="B11" s="35">
        <v>16</v>
      </c>
      <c r="C11" s="35">
        <v>0</v>
      </c>
      <c r="D11" s="35">
        <v>16</v>
      </c>
      <c r="E11" s="35">
        <v>0</v>
      </c>
      <c r="F11" s="35">
        <v>16</v>
      </c>
      <c r="G11" s="35">
        <f>SUM(B11:F11)</f>
        <v>48</v>
      </c>
      <c r="H11" s="6">
        <f t="shared" si="0"/>
        <v>1</v>
      </c>
      <c r="I11" s="6">
        <f t="shared" si="0"/>
        <v>0</v>
      </c>
      <c r="J11" s="6">
        <f t="shared" si="0"/>
        <v>1</v>
      </c>
      <c r="K11" s="6">
        <f t="shared" si="0"/>
        <v>0</v>
      </c>
      <c r="L11" s="6">
        <f t="shared" si="0"/>
        <v>1</v>
      </c>
      <c r="M11" s="6">
        <f>SUM(H11:L11)</f>
        <v>3</v>
      </c>
      <c r="N11" s="1"/>
      <c r="O11" s="1"/>
    </row>
    <row r="12" spans="1:15">
      <c r="A12" s="34">
        <v>1000</v>
      </c>
      <c r="B12" s="35">
        <v>23</v>
      </c>
      <c r="C12" s="35">
        <v>21</v>
      </c>
      <c r="D12" s="35">
        <v>23</v>
      </c>
      <c r="E12" s="35">
        <v>21</v>
      </c>
      <c r="F12" s="35">
        <v>23</v>
      </c>
      <c r="G12" s="35">
        <f>SUM(B12:F12)</f>
        <v>111</v>
      </c>
      <c r="H12" s="6">
        <f t="shared" si="0"/>
        <v>1</v>
      </c>
      <c r="I12" s="6">
        <f t="shared" si="0"/>
        <v>1</v>
      </c>
      <c r="J12" s="6">
        <f t="shared" si="0"/>
        <v>1</v>
      </c>
      <c r="K12" s="6">
        <f t="shared" si="0"/>
        <v>1</v>
      </c>
      <c r="L12" s="6">
        <f t="shared" si="0"/>
        <v>1</v>
      </c>
      <c r="M12" s="6">
        <f>SUM(H12:L12)</f>
        <v>5</v>
      </c>
      <c r="N12" s="1"/>
      <c r="O12" s="1"/>
    </row>
    <row r="13" spans="1:15">
      <c r="A13" s="34">
        <v>1100</v>
      </c>
      <c r="B13" s="35">
        <v>23</v>
      </c>
      <c r="C13" s="35">
        <v>23</v>
      </c>
      <c r="D13" s="35">
        <v>23</v>
      </c>
      <c r="E13" s="35">
        <v>23</v>
      </c>
      <c r="F13" s="35">
        <v>23</v>
      </c>
      <c r="G13" s="35">
        <f>SUM(B13:F13)</f>
        <v>115</v>
      </c>
      <c r="H13" s="6">
        <f t="shared" si="0"/>
        <v>1</v>
      </c>
      <c r="I13" s="6">
        <f t="shared" si="0"/>
        <v>1</v>
      </c>
      <c r="J13" s="6">
        <f t="shared" si="0"/>
        <v>1</v>
      </c>
      <c r="K13" s="6">
        <f t="shared" si="0"/>
        <v>1</v>
      </c>
      <c r="L13" s="6">
        <f t="shared" si="0"/>
        <v>1</v>
      </c>
      <c r="M13" s="6">
        <f>SUM(H13:L13)</f>
        <v>5</v>
      </c>
      <c r="N13" s="1"/>
      <c r="O13" s="1"/>
    </row>
    <row r="14" spans="1:15">
      <c r="A14" s="36" t="s">
        <v>13</v>
      </c>
      <c r="B14" s="37">
        <f t="shared" ref="B14:M14" si="1">SUM(B10:B13)</f>
        <v>62</v>
      </c>
      <c r="C14" s="37">
        <f t="shared" si="1"/>
        <v>44</v>
      </c>
      <c r="D14" s="37">
        <f t="shared" si="1"/>
        <v>62</v>
      </c>
      <c r="E14" s="37">
        <f t="shared" si="1"/>
        <v>44</v>
      </c>
      <c r="F14" s="37">
        <f t="shared" si="1"/>
        <v>62</v>
      </c>
      <c r="G14" s="37">
        <f t="shared" si="1"/>
        <v>274</v>
      </c>
      <c r="H14" s="16">
        <f t="shared" si="1"/>
        <v>3</v>
      </c>
      <c r="I14" s="16">
        <f t="shared" si="1"/>
        <v>2</v>
      </c>
      <c r="J14" s="16">
        <f t="shared" si="1"/>
        <v>3</v>
      </c>
      <c r="K14" s="16">
        <f t="shared" si="1"/>
        <v>2</v>
      </c>
      <c r="L14" s="16">
        <f t="shared" si="1"/>
        <v>3</v>
      </c>
      <c r="M14" s="16">
        <f t="shared" si="1"/>
        <v>13</v>
      </c>
      <c r="N14" s="1"/>
      <c r="O14" s="1"/>
    </row>
    <row r="15" spans="1:15">
      <c r="A15" s="34">
        <v>1200</v>
      </c>
      <c r="B15" s="35">
        <v>24</v>
      </c>
      <c r="C15" s="35">
        <v>23</v>
      </c>
      <c r="D15" s="35">
        <v>24</v>
      </c>
      <c r="E15" s="35">
        <v>23</v>
      </c>
      <c r="F15" s="35">
        <v>24</v>
      </c>
      <c r="G15" s="35">
        <f>SUM(B15:F15)</f>
        <v>118</v>
      </c>
      <c r="H15" s="6">
        <f t="shared" ref="H15:L19" si="2">IF(B15&gt;0, 1, 0)</f>
        <v>1</v>
      </c>
      <c r="I15" s="6">
        <f t="shared" si="2"/>
        <v>1</v>
      </c>
      <c r="J15" s="6">
        <f t="shared" si="2"/>
        <v>1</v>
      </c>
      <c r="K15" s="6">
        <f t="shared" si="2"/>
        <v>1</v>
      </c>
      <c r="L15" s="6">
        <f t="shared" si="2"/>
        <v>1</v>
      </c>
      <c r="M15" s="6">
        <f>SUM(H15:L15)</f>
        <v>5</v>
      </c>
      <c r="N15" s="1"/>
      <c r="O15" s="1"/>
    </row>
    <row r="16" spans="1:15">
      <c r="A16" s="34">
        <v>1300</v>
      </c>
      <c r="B16" s="59">
        <v>36</v>
      </c>
      <c r="C16" s="59">
        <v>0</v>
      </c>
      <c r="D16" s="59">
        <v>36</v>
      </c>
      <c r="E16" s="59">
        <v>0</v>
      </c>
      <c r="F16" s="59">
        <v>36</v>
      </c>
      <c r="G16" s="35">
        <f>SUM(B16:F16)</f>
        <v>108</v>
      </c>
      <c r="H16" s="6">
        <f t="shared" si="2"/>
        <v>1</v>
      </c>
      <c r="I16" s="6">
        <f t="shared" si="2"/>
        <v>0</v>
      </c>
      <c r="J16" s="6">
        <f t="shared" si="2"/>
        <v>1</v>
      </c>
      <c r="K16" s="6">
        <f t="shared" si="2"/>
        <v>0</v>
      </c>
      <c r="L16" s="6">
        <f t="shared" si="2"/>
        <v>1</v>
      </c>
      <c r="M16" s="6">
        <f>SUM(H16:L16)</f>
        <v>3</v>
      </c>
      <c r="N16" s="1"/>
      <c r="O16" s="1"/>
    </row>
    <row r="17" spans="1:15">
      <c r="A17" s="34">
        <v>1400</v>
      </c>
      <c r="B17" s="35">
        <v>11</v>
      </c>
      <c r="C17" s="35">
        <v>22</v>
      </c>
      <c r="D17" s="35">
        <v>11</v>
      </c>
      <c r="E17" s="35">
        <v>22</v>
      </c>
      <c r="F17" s="35">
        <v>11</v>
      </c>
      <c r="G17" s="35">
        <f>SUM(B17:F17)</f>
        <v>77</v>
      </c>
      <c r="H17" s="6">
        <f t="shared" si="2"/>
        <v>1</v>
      </c>
      <c r="I17" s="6">
        <f t="shared" si="2"/>
        <v>1</v>
      </c>
      <c r="J17" s="6">
        <f t="shared" si="2"/>
        <v>1</v>
      </c>
      <c r="K17" s="6">
        <f t="shared" si="2"/>
        <v>1</v>
      </c>
      <c r="L17" s="6">
        <f t="shared" si="2"/>
        <v>1</v>
      </c>
      <c r="M17" s="6">
        <f>SUM(H17:L17)</f>
        <v>5</v>
      </c>
      <c r="N17" s="1"/>
      <c r="O17" s="1"/>
    </row>
    <row r="18" spans="1:15">
      <c r="A18" s="34">
        <v>1500</v>
      </c>
      <c r="B18" s="35">
        <v>24</v>
      </c>
      <c r="C18" s="35">
        <v>22</v>
      </c>
      <c r="D18" s="35">
        <v>24</v>
      </c>
      <c r="E18" s="35">
        <v>22</v>
      </c>
      <c r="F18" s="35">
        <v>24</v>
      </c>
      <c r="G18" s="35">
        <f>SUM(B18:F18)</f>
        <v>116</v>
      </c>
      <c r="H18" s="6">
        <f t="shared" si="2"/>
        <v>1</v>
      </c>
      <c r="I18" s="6">
        <f t="shared" si="2"/>
        <v>1</v>
      </c>
      <c r="J18" s="6">
        <f t="shared" si="2"/>
        <v>1</v>
      </c>
      <c r="K18" s="6">
        <f t="shared" si="2"/>
        <v>1</v>
      </c>
      <c r="L18" s="6">
        <f t="shared" si="2"/>
        <v>1</v>
      </c>
      <c r="M18" s="6">
        <f>SUM(H18:L18)</f>
        <v>5</v>
      </c>
      <c r="N18" s="1"/>
      <c r="O18" s="1"/>
    </row>
    <row r="19" spans="1:15">
      <c r="A19" s="34">
        <v>1600</v>
      </c>
      <c r="B19" s="35">
        <v>24</v>
      </c>
      <c r="C19" s="35">
        <v>0</v>
      </c>
      <c r="D19" s="35">
        <v>24</v>
      </c>
      <c r="E19" s="35">
        <v>0</v>
      </c>
      <c r="F19" s="35">
        <v>24</v>
      </c>
      <c r="G19" s="35">
        <f>SUM(B19:F19)</f>
        <v>72</v>
      </c>
      <c r="H19" s="6">
        <f t="shared" si="2"/>
        <v>1</v>
      </c>
      <c r="I19" s="6">
        <f t="shared" si="2"/>
        <v>0</v>
      </c>
      <c r="J19" s="6">
        <f t="shared" si="2"/>
        <v>1</v>
      </c>
      <c r="K19" s="6">
        <f t="shared" si="2"/>
        <v>0</v>
      </c>
      <c r="L19" s="6">
        <f t="shared" si="2"/>
        <v>1</v>
      </c>
      <c r="M19" s="6">
        <f>SUM(H19:L19)</f>
        <v>3</v>
      </c>
      <c r="N19" s="1"/>
      <c r="O19" s="1"/>
    </row>
    <row r="20" spans="1:15">
      <c r="A20" s="36" t="s">
        <v>14</v>
      </c>
      <c r="B20" s="37">
        <f t="shared" ref="B20:M20" si="3">SUM(B15:B19)</f>
        <v>119</v>
      </c>
      <c r="C20" s="37">
        <f t="shared" si="3"/>
        <v>67</v>
      </c>
      <c r="D20" s="37">
        <f t="shared" si="3"/>
        <v>119</v>
      </c>
      <c r="E20" s="37">
        <f t="shared" si="3"/>
        <v>67</v>
      </c>
      <c r="F20" s="37">
        <f t="shared" si="3"/>
        <v>119</v>
      </c>
      <c r="G20" s="37">
        <f t="shared" si="3"/>
        <v>491</v>
      </c>
      <c r="H20" s="16">
        <f t="shared" si="3"/>
        <v>5</v>
      </c>
      <c r="I20" s="16">
        <f t="shared" si="3"/>
        <v>3</v>
      </c>
      <c r="J20" s="16">
        <f t="shared" si="3"/>
        <v>5</v>
      </c>
      <c r="K20" s="16">
        <f t="shared" si="3"/>
        <v>3</v>
      </c>
      <c r="L20" s="16">
        <f t="shared" si="3"/>
        <v>5</v>
      </c>
      <c r="M20" s="16">
        <f t="shared" si="3"/>
        <v>21</v>
      </c>
      <c r="N20" s="1"/>
      <c r="O20" s="1"/>
    </row>
    <row r="21" spans="1:15">
      <c r="A21" s="34">
        <v>1700</v>
      </c>
      <c r="B21" s="35">
        <v>21</v>
      </c>
      <c r="C21" s="35">
        <v>21</v>
      </c>
      <c r="D21" s="35">
        <v>14</v>
      </c>
      <c r="E21" s="35">
        <v>21</v>
      </c>
      <c r="F21" s="35">
        <v>9</v>
      </c>
      <c r="G21" s="35">
        <f>SUM(B21:F21)</f>
        <v>86</v>
      </c>
      <c r="H21" s="6">
        <f t="shared" ref="H21:L25" si="4">IF(B21&gt;0, 1, 0)</f>
        <v>1</v>
      </c>
      <c r="I21" s="6">
        <f t="shared" si="4"/>
        <v>1</v>
      </c>
      <c r="J21" s="6">
        <f t="shared" si="4"/>
        <v>1</v>
      </c>
      <c r="K21" s="6">
        <f t="shared" si="4"/>
        <v>1</v>
      </c>
      <c r="L21" s="6">
        <f t="shared" si="4"/>
        <v>1</v>
      </c>
      <c r="M21" s="6">
        <f>SUM(H21:L21)</f>
        <v>5</v>
      </c>
      <c r="N21" s="1"/>
      <c r="O21" s="1"/>
    </row>
    <row r="22" spans="1:15">
      <c r="A22" s="34">
        <v>1800</v>
      </c>
      <c r="B22" s="35">
        <v>21</v>
      </c>
      <c r="C22" s="35">
        <v>21</v>
      </c>
      <c r="D22" s="35">
        <v>14</v>
      </c>
      <c r="E22" s="35">
        <v>21</v>
      </c>
      <c r="F22" s="35">
        <v>9</v>
      </c>
      <c r="G22" s="35">
        <f>SUM(B22:F22)</f>
        <v>86</v>
      </c>
      <c r="H22" s="6">
        <f t="shared" si="4"/>
        <v>1</v>
      </c>
      <c r="I22" s="6">
        <f t="shared" si="4"/>
        <v>1</v>
      </c>
      <c r="J22" s="6">
        <f t="shared" si="4"/>
        <v>1</v>
      </c>
      <c r="K22" s="6">
        <f t="shared" si="4"/>
        <v>1</v>
      </c>
      <c r="L22" s="6">
        <f t="shared" si="4"/>
        <v>1</v>
      </c>
      <c r="M22" s="6">
        <f>SUM(H22:L22)</f>
        <v>5</v>
      </c>
      <c r="N22" s="1"/>
      <c r="O22" s="1"/>
    </row>
    <row r="23" spans="1:15">
      <c r="A23" s="34">
        <v>1900</v>
      </c>
      <c r="B23" s="35">
        <v>21</v>
      </c>
      <c r="C23" s="35">
        <v>21</v>
      </c>
      <c r="D23" s="35">
        <v>14</v>
      </c>
      <c r="E23" s="35">
        <v>21</v>
      </c>
      <c r="F23" s="35">
        <v>9</v>
      </c>
      <c r="G23" s="35">
        <f>SUM(B23:F23)</f>
        <v>86</v>
      </c>
      <c r="H23" s="6">
        <f t="shared" si="4"/>
        <v>1</v>
      </c>
      <c r="I23" s="6">
        <f t="shared" si="4"/>
        <v>1</v>
      </c>
      <c r="J23" s="6">
        <f t="shared" si="4"/>
        <v>1</v>
      </c>
      <c r="K23" s="6">
        <f t="shared" si="4"/>
        <v>1</v>
      </c>
      <c r="L23" s="6">
        <f t="shared" si="4"/>
        <v>1</v>
      </c>
      <c r="M23" s="6">
        <f>SUM(H23:L23)</f>
        <v>5</v>
      </c>
      <c r="N23" s="51" t="s">
        <v>36</v>
      </c>
      <c r="O23" s="52">
        <f>(M12+M13+M15+M16+M17+M18)/30</f>
        <v>0.93333333333333335</v>
      </c>
    </row>
    <row r="24" spans="1:15">
      <c r="A24" s="34">
        <v>2000</v>
      </c>
      <c r="B24" s="35">
        <v>0</v>
      </c>
      <c r="C24" s="35">
        <v>0</v>
      </c>
      <c r="D24" s="35">
        <v>14</v>
      </c>
      <c r="E24" s="35">
        <v>0</v>
      </c>
      <c r="F24" s="35">
        <v>9</v>
      </c>
      <c r="G24" s="35">
        <f>SUM(B24:F24)</f>
        <v>23</v>
      </c>
      <c r="H24" s="6">
        <f t="shared" si="4"/>
        <v>0</v>
      </c>
      <c r="I24" s="6">
        <f t="shared" si="4"/>
        <v>0</v>
      </c>
      <c r="J24" s="6">
        <f t="shared" si="4"/>
        <v>1</v>
      </c>
      <c r="K24" s="6">
        <f t="shared" si="4"/>
        <v>0</v>
      </c>
      <c r="L24" s="6">
        <f t="shared" si="4"/>
        <v>1</v>
      </c>
      <c r="M24" s="6">
        <f>SUM(H24:L24)</f>
        <v>2</v>
      </c>
      <c r="N24" s="9" t="s">
        <v>37</v>
      </c>
      <c r="O24" s="53">
        <f>M14/20</f>
        <v>0.65</v>
      </c>
    </row>
    <row r="25" spans="1:15">
      <c r="A25" s="34">
        <v>2100</v>
      </c>
      <c r="B25" s="35">
        <v>0</v>
      </c>
      <c r="C25" s="35">
        <v>0</v>
      </c>
      <c r="D25" s="35">
        <v>0</v>
      </c>
      <c r="E25" s="35">
        <v>0</v>
      </c>
      <c r="F25" s="35">
        <v>0</v>
      </c>
      <c r="G25" s="35">
        <f>SUM(B25:F25)</f>
        <v>0</v>
      </c>
      <c r="H25" s="6">
        <f t="shared" si="4"/>
        <v>0</v>
      </c>
      <c r="I25" s="6">
        <f t="shared" si="4"/>
        <v>0</v>
      </c>
      <c r="J25" s="6">
        <f t="shared" si="4"/>
        <v>0</v>
      </c>
      <c r="K25" s="6">
        <f t="shared" si="4"/>
        <v>0</v>
      </c>
      <c r="L25" s="6">
        <f t="shared" si="4"/>
        <v>0</v>
      </c>
      <c r="M25" s="6">
        <f>SUM(H25:L25)</f>
        <v>0</v>
      </c>
      <c r="N25" s="9" t="s">
        <v>38</v>
      </c>
      <c r="O25" s="53">
        <f>M20/25</f>
        <v>0.84</v>
      </c>
    </row>
    <row r="26" spans="1:15">
      <c r="A26" s="36" t="s">
        <v>15</v>
      </c>
      <c r="B26" s="37">
        <f t="shared" ref="B26:M26" si="5">SUM(B21:B25)</f>
        <v>63</v>
      </c>
      <c r="C26" s="37">
        <f t="shared" si="5"/>
        <v>63</v>
      </c>
      <c r="D26" s="37">
        <f t="shared" si="5"/>
        <v>56</v>
      </c>
      <c r="E26" s="37">
        <f t="shared" si="5"/>
        <v>63</v>
      </c>
      <c r="F26" s="37">
        <f t="shared" si="5"/>
        <v>36</v>
      </c>
      <c r="G26" s="37">
        <f t="shared" si="5"/>
        <v>281</v>
      </c>
      <c r="H26" s="16">
        <f t="shared" si="5"/>
        <v>3</v>
      </c>
      <c r="I26" s="16">
        <f t="shared" si="5"/>
        <v>3</v>
      </c>
      <c r="J26" s="16">
        <f t="shared" si="5"/>
        <v>4</v>
      </c>
      <c r="K26" s="16">
        <f t="shared" si="5"/>
        <v>3</v>
      </c>
      <c r="L26" s="16">
        <f t="shared" si="5"/>
        <v>4</v>
      </c>
      <c r="M26" s="16">
        <f t="shared" si="5"/>
        <v>17</v>
      </c>
      <c r="N26" s="9" t="s">
        <v>39</v>
      </c>
      <c r="O26" s="53">
        <f>(M14+M20)/45</f>
        <v>0.75555555555555554</v>
      </c>
    </row>
    <row r="27" spans="1:15" ht="15" thickBot="1">
      <c r="A27" s="38" t="s">
        <v>16</v>
      </c>
      <c r="B27" s="39">
        <f t="shared" ref="B27:M27" si="6">B14+B20+B26</f>
        <v>244</v>
      </c>
      <c r="C27" s="39">
        <f t="shared" si="6"/>
        <v>174</v>
      </c>
      <c r="D27" s="39">
        <f t="shared" si="6"/>
        <v>237</v>
      </c>
      <c r="E27" s="39">
        <f t="shared" si="6"/>
        <v>174</v>
      </c>
      <c r="F27" s="39">
        <f t="shared" si="6"/>
        <v>217</v>
      </c>
      <c r="G27" s="39">
        <f t="shared" si="6"/>
        <v>1046</v>
      </c>
      <c r="H27" s="17">
        <f t="shared" si="6"/>
        <v>11</v>
      </c>
      <c r="I27" s="17">
        <f t="shared" si="6"/>
        <v>8</v>
      </c>
      <c r="J27" s="17">
        <f t="shared" si="6"/>
        <v>12</v>
      </c>
      <c r="K27" s="17">
        <f t="shared" si="6"/>
        <v>8</v>
      </c>
      <c r="L27" s="17">
        <f t="shared" si="6"/>
        <v>12</v>
      </c>
      <c r="M27" s="17">
        <f t="shared" si="6"/>
        <v>51</v>
      </c>
      <c r="N27" s="9" t="s">
        <v>40</v>
      </c>
      <c r="O27" s="53">
        <f>M27/70</f>
        <v>0.72857142857142854</v>
      </c>
    </row>
    <row r="28" spans="1:15" ht="15" thickTop="1">
      <c r="A28" s="27"/>
      <c r="B28" s="27"/>
      <c r="C28" s="27"/>
      <c r="D28" s="27"/>
      <c r="E28" s="27"/>
      <c r="F28" s="27"/>
      <c r="G28" s="27"/>
    </row>
    <row r="29" spans="1:15" ht="37">
      <c r="A29" s="27"/>
      <c r="B29" s="40" t="s">
        <v>21</v>
      </c>
      <c r="C29" s="41" t="s">
        <v>22</v>
      </c>
      <c r="D29" s="41" t="s">
        <v>23</v>
      </c>
      <c r="E29" s="42" t="s">
        <v>24</v>
      </c>
      <c r="F29" s="42" t="s">
        <v>25</v>
      </c>
      <c r="G29" s="42" t="s">
        <v>26</v>
      </c>
    </row>
    <row r="30" spans="1:15">
      <c r="A30" s="27"/>
      <c r="B30" s="43" t="s">
        <v>27</v>
      </c>
      <c r="C30" s="44">
        <f>G14/C7</f>
        <v>7.8285714285714283</v>
      </c>
      <c r="D30" s="44">
        <f>G20/C7</f>
        <v>14.028571428571428</v>
      </c>
      <c r="E30" s="44">
        <f>(G20+G14)/C7</f>
        <v>21.857142857142858</v>
      </c>
      <c r="F30" s="44">
        <f>(G12+G13+G15+G16+G17+G18)/C7</f>
        <v>18.428571428571427</v>
      </c>
      <c r="G30" s="44">
        <f>G27/C7</f>
        <v>29.885714285714286</v>
      </c>
    </row>
    <row r="31" spans="1:15">
      <c r="A31" s="27"/>
      <c r="B31" s="43" t="s">
        <v>28</v>
      </c>
      <c r="C31" s="45">
        <f>C30/20</f>
        <v>0.3914285714285714</v>
      </c>
      <c r="D31" s="45">
        <f>D30/25</f>
        <v>0.56114285714285717</v>
      </c>
      <c r="E31" s="45">
        <f>E30/45</f>
        <v>0.48571428571428571</v>
      </c>
      <c r="F31" s="45">
        <f>F30/30</f>
        <v>0.61428571428571421</v>
      </c>
      <c r="G31" s="45">
        <f>G30/70</f>
        <v>0.42693877551020409</v>
      </c>
    </row>
    <row r="32" spans="1:15">
      <c r="A32" s="27"/>
      <c r="B32" s="43" t="s">
        <v>29</v>
      </c>
      <c r="C32" s="45">
        <f>C30/M14</f>
        <v>0.60219780219780217</v>
      </c>
      <c r="D32" s="45">
        <f>D30/M20</f>
        <v>0.66802721088435368</v>
      </c>
      <c r="E32" s="45">
        <f>E30/(M14+M20)</f>
        <v>0.6428571428571429</v>
      </c>
      <c r="F32" s="45">
        <f>F30/(M12+M13+M15+M16+M17+M18)</f>
        <v>0.65816326530612235</v>
      </c>
      <c r="G32" s="45">
        <f>G30/M27</f>
        <v>0.58599439775910367</v>
      </c>
    </row>
    <row r="33" spans="1:7">
      <c r="A33" s="27"/>
      <c r="B33" s="43" t="s">
        <v>30</v>
      </c>
      <c r="C33" s="45">
        <f>O24</f>
        <v>0.65</v>
      </c>
      <c r="D33" s="45">
        <f>O25</f>
        <v>0.84</v>
      </c>
      <c r="E33" s="45">
        <f>O26</f>
        <v>0.75555555555555554</v>
      </c>
      <c r="F33" s="45">
        <f>O23</f>
        <v>0.93333333333333335</v>
      </c>
      <c r="G33" s="45">
        <f>O27</f>
        <v>0.72857142857142854</v>
      </c>
    </row>
    <row r="34" spans="1:7">
      <c r="A34" s="27"/>
      <c r="B34" s="27"/>
      <c r="C34" s="27"/>
      <c r="D34" s="27"/>
      <c r="E34" s="27"/>
      <c r="F34" s="27"/>
      <c r="G34" s="27"/>
    </row>
    <row r="35" spans="1:7">
      <c r="A35" s="46" t="s">
        <v>27</v>
      </c>
      <c r="B35" s="56" t="s">
        <v>31</v>
      </c>
      <c r="C35" s="56"/>
      <c r="D35" s="56"/>
      <c r="E35" s="56"/>
      <c r="F35" s="56"/>
      <c r="G35" s="56"/>
    </row>
    <row r="36" spans="1:7">
      <c r="A36" s="46" t="s">
        <v>28</v>
      </c>
      <c r="B36" s="56" t="s">
        <v>32</v>
      </c>
      <c r="C36" s="56"/>
      <c r="D36" s="56"/>
      <c r="E36" s="56"/>
      <c r="F36" s="56"/>
      <c r="G36" s="56"/>
    </row>
    <row r="37" spans="1:7">
      <c r="A37" s="46" t="s">
        <v>29</v>
      </c>
      <c r="B37" s="56" t="s">
        <v>33</v>
      </c>
      <c r="C37" s="56"/>
      <c r="D37" s="56"/>
      <c r="E37" s="56"/>
      <c r="F37" s="56"/>
      <c r="G37" s="56"/>
    </row>
    <row r="38" spans="1:7">
      <c r="A38" s="46" t="s">
        <v>30</v>
      </c>
      <c r="B38" s="56" t="s">
        <v>34</v>
      </c>
      <c r="C38" s="56"/>
      <c r="D38" s="56"/>
      <c r="E38" s="56"/>
      <c r="F38" s="56"/>
      <c r="G38" s="56"/>
    </row>
  </sheetData>
  <mergeCells count="4">
    <mergeCell ref="B35:G35"/>
    <mergeCell ref="B36:G36"/>
    <mergeCell ref="B37:G37"/>
    <mergeCell ref="B38:G38"/>
  </mergeCells>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
  <sheetViews>
    <sheetView workbookViewId="0">
      <selection activeCell="S7" sqref="S7"/>
    </sheetView>
  </sheetViews>
  <sheetFormatPr baseColWidth="10" defaultColWidth="8.83203125" defaultRowHeight="14" x14ac:dyDescent="0"/>
  <cols>
    <col min="7" max="7" width="8.5" customWidth="1"/>
    <col min="8" max="8" width="0.1640625" hidden="1" customWidth="1"/>
    <col min="9" max="16" width="8.83203125" hidden="1" customWidth="1"/>
  </cols>
  <sheetData>
    <row r="1" spans="1:15">
      <c r="A1" s="27" t="s">
        <v>0</v>
      </c>
      <c r="B1" s="27"/>
      <c r="C1" s="27"/>
      <c r="D1" s="27"/>
      <c r="E1" s="27"/>
      <c r="F1" s="27"/>
      <c r="G1" s="27"/>
    </row>
    <row r="2" spans="1:15">
      <c r="A2" s="27" t="s">
        <v>1</v>
      </c>
      <c r="B2" s="27"/>
      <c r="C2" s="27"/>
      <c r="D2" s="27"/>
      <c r="E2" s="27"/>
      <c r="F2" s="27"/>
      <c r="G2" s="27"/>
    </row>
    <row r="3" spans="1:15">
      <c r="A3" s="27" t="s">
        <v>2</v>
      </c>
      <c r="B3" s="27"/>
      <c r="C3" s="27"/>
      <c r="D3" s="27"/>
      <c r="E3" s="27"/>
      <c r="F3" s="27"/>
      <c r="G3" s="27"/>
    </row>
    <row r="4" spans="1:15">
      <c r="A4" s="28" t="str">
        <f>GRUE202!A4</f>
        <v>Fall Term 2011</v>
      </c>
      <c r="B4" s="27"/>
      <c r="C4" s="27"/>
      <c r="D4" s="27"/>
      <c r="E4" s="27"/>
      <c r="F4" s="27"/>
      <c r="G4" s="27"/>
    </row>
    <row r="5" spans="1:15">
      <c r="A5" s="27"/>
      <c r="B5" s="27"/>
      <c r="C5" s="27"/>
      <c r="D5" s="27"/>
      <c r="E5" s="27"/>
      <c r="F5" s="27"/>
      <c r="G5" s="27"/>
    </row>
    <row r="6" spans="1:15">
      <c r="A6" s="29" t="s">
        <v>18</v>
      </c>
      <c r="B6" s="30" t="s">
        <v>4</v>
      </c>
      <c r="C6" s="31">
        <v>303</v>
      </c>
      <c r="D6" s="27"/>
      <c r="E6" s="27"/>
      <c r="F6" s="27" t="s">
        <v>19</v>
      </c>
      <c r="G6" s="27" t="s">
        <v>20</v>
      </c>
    </row>
    <row r="7" spans="1:15">
      <c r="A7" s="29" t="s">
        <v>5</v>
      </c>
      <c r="B7" s="29"/>
      <c r="C7" s="31">
        <v>48</v>
      </c>
      <c r="D7" s="27"/>
      <c r="E7" s="27"/>
      <c r="F7" s="27"/>
      <c r="G7" s="27"/>
    </row>
    <row r="8" spans="1:15">
      <c r="A8" s="27"/>
      <c r="B8" s="27"/>
      <c r="C8" s="27"/>
      <c r="D8" s="27"/>
      <c r="E8" s="27"/>
      <c r="F8" s="27"/>
      <c r="G8" s="27"/>
    </row>
    <row r="9" spans="1:15">
      <c r="A9" s="32" t="s">
        <v>6</v>
      </c>
      <c r="B9" s="33" t="s">
        <v>7</v>
      </c>
      <c r="C9" s="33" t="s">
        <v>8</v>
      </c>
      <c r="D9" s="33" t="s">
        <v>9</v>
      </c>
      <c r="E9" s="33" t="s">
        <v>10</v>
      </c>
      <c r="F9" s="33" t="s">
        <v>11</v>
      </c>
      <c r="G9" s="33" t="s">
        <v>12</v>
      </c>
      <c r="H9" s="8" t="s">
        <v>7</v>
      </c>
      <c r="I9" s="8" t="s">
        <v>8</v>
      </c>
      <c r="J9" s="8" t="s">
        <v>9</v>
      </c>
      <c r="K9" s="8" t="s">
        <v>10</v>
      </c>
      <c r="L9" s="8" t="s">
        <v>11</v>
      </c>
      <c r="M9" s="8" t="s">
        <v>12</v>
      </c>
      <c r="N9" s="1"/>
      <c r="O9" s="1"/>
    </row>
    <row r="10" spans="1:15">
      <c r="A10" s="34">
        <v>800</v>
      </c>
      <c r="B10" s="35">
        <v>0</v>
      </c>
      <c r="C10" s="35">
        <v>0</v>
      </c>
      <c r="D10" s="35">
        <v>0</v>
      </c>
      <c r="E10" s="35">
        <v>0</v>
      </c>
      <c r="F10" s="35">
        <v>0</v>
      </c>
      <c r="G10" s="35">
        <f>SUM(B10:F10)</f>
        <v>0</v>
      </c>
      <c r="H10" s="6">
        <f t="shared" ref="H10:L13" si="0">IF(B10&gt;0, 1, 0)</f>
        <v>0</v>
      </c>
      <c r="I10" s="6">
        <f t="shared" si="0"/>
        <v>0</v>
      </c>
      <c r="J10" s="6">
        <f t="shared" si="0"/>
        <v>0</v>
      </c>
      <c r="K10" s="6">
        <f t="shared" si="0"/>
        <v>0</v>
      </c>
      <c r="L10" s="6">
        <f t="shared" si="0"/>
        <v>0</v>
      </c>
      <c r="M10" s="6">
        <f>SUM(H10:L10)</f>
        <v>0</v>
      </c>
      <c r="N10" s="1"/>
      <c r="O10" s="1"/>
    </row>
    <row r="11" spans="1:15">
      <c r="A11" s="34">
        <v>900</v>
      </c>
      <c r="B11" s="35">
        <v>19</v>
      </c>
      <c r="C11" s="35">
        <v>0</v>
      </c>
      <c r="D11" s="35">
        <v>19</v>
      </c>
      <c r="E11" s="35">
        <v>0</v>
      </c>
      <c r="F11" s="35">
        <v>19</v>
      </c>
      <c r="G11" s="35">
        <f>SUM(B11:F11)</f>
        <v>57</v>
      </c>
      <c r="H11" s="6">
        <f t="shared" si="0"/>
        <v>1</v>
      </c>
      <c r="I11" s="6">
        <f t="shared" si="0"/>
        <v>0</v>
      </c>
      <c r="J11" s="6">
        <f t="shared" si="0"/>
        <v>1</v>
      </c>
      <c r="K11" s="6">
        <f t="shared" si="0"/>
        <v>0</v>
      </c>
      <c r="L11" s="6">
        <f t="shared" si="0"/>
        <v>1</v>
      </c>
      <c r="M11" s="6">
        <f>SUM(H11:L11)</f>
        <v>3</v>
      </c>
      <c r="N11" s="1"/>
      <c r="O11" s="1"/>
    </row>
    <row r="12" spans="1:15">
      <c r="A12" s="34">
        <v>1000</v>
      </c>
      <c r="B12" s="35">
        <v>16</v>
      </c>
      <c r="C12" s="35">
        <v>19</v>
      </c>
      <c r="D12" s="35">
        <v>16</v>
      </c>
      <c r="E12" s="35">
        <v>20</v>
      </c>
      <c r="F12" s="35">
        <v>16</v>
      </c>
      <c r="G12" s="35">
        <f>SUM(B12:F12)</f>
        <v>87</v>
      </c>
      <c r="H12" s="6">
        <f t="shared" si="0"/>
        <v>1</v>
      </c>
      <c r="I12" s="6">
        <f t="shared" si="0"/>
        <v>1</v>
      </c>
      <c r="J12" s="6">
        <f t="shared" si="0"/>
        <v>1</v>
      </c>
      <c r="K12" s="6">
        <f t="shared" si="0"/>
        <v>1</v>
      </c>
      <c r="L12" s="6">
        <f t="shared" si="0"/>
        <v>1</v>
      </c>
      <c r="M12" s="6">
        <f>SUM(H12:L12)</f>
        <v>5</v>
      </c>
      <c r="N12" s="1"/>
      <c r="O12" s="1"/>
    </row>
    <row r="13" spans="1:15">
      <c r="A13" s="34">
        <v>1100</v>
      </c>
      <c r="B13" s="35">
        <v>16</v>
      </c>
      <c r="C13" s="35">
        <v>39</v>
      </c>
      <c r="D13" s="35">
        <v>16</v>
      </c>
      <c r="E13" s="35">
        <v>28</v>
      </c>
      <c r="F13" s="35">
        <v>16</v>
      </c>
      <c r="G13" s="35">
        <f>SUM(B13:F13)</f>
        <v>115</v>
      </c>
      <c r="H13" s="6">
        <f t="shared" si="0"/>
        <v>1</v>
      </c>
      <c r="I13" s="6">
        <f t="shared" si="0"/>
        <v>1</v>
      </c>
      <c r="J13" s="6">
        <f t="shared" si="0"/>
        <v>1</v>
      </c>
      <c r="K13" s="6">
        <f t="shared" si="0"/>
        <v>1</v>
      </c>
      <c r="L13" s="6">
        <f t="shared" si="0"/>
        <v>1</v>
      </c>
      <c r="M13" s="6">
        <f>SUM(H13:L13)</f>
        <v>5</v>
      </c>
      <c r="N13" s="1"/>
      <c r="O13" s="1"/>
    </row>
    <row r="14" spans="1:15">
      <c r="A14" s="36" t="s">
        <v>13</v>
      </c>
      <c r="B14" s="37">
        <f t="shared" ref="B14:M14" si="1">SUM(B10:B13)</f>
        <v>51</v>
      </c>
      <c r="C14" s="37">
        <f t="shared" si="1"/>
        <v>58</v>
      </c>
      <c r="D14" s="37">
        <f t="shared" si="1"/>
        <v>51</v>
      </c>
      <c r="E14" s="37">
        <f t="shared" si="1"/>
        <v>48</v>
      </c>
      <c r="F14" s="37">
        <f t="shared" si="1"/>
        <v>51</v>
      </c>
      <c r="G14" s="37">
        <f t="shared" si="1"/>
        <v>259</v>
      </c>
      <c r="H14" s="16">
        <f t="shared" si="1"/>
        <v>3</v>
      </c>
      <c r="I14" s="16">
        <f t="shared" si="1"/>
        <v>2</v>
      </c>
      <c r="J14" s="16">
        <f t="shared" si="1"/>
        <v>3</v>
      </c>
      <c r="K14" s="16">
        <f t="shared" si="1"/>
        <v>2</v>
      </c>
      <c r="L14" s="16">
        <f t="shared" si="1"/>
        <v>3</v>
      </c>
      <c r="M14" s="16">
        <f t="shared" si="1"/>
        <v>13</v>
      </c>
      <c r="N14" s="1"/>
      <c r="O14" s="1"/>
    </row>
    <row r="15" spans="1:15">
      <c r="A15" s="34">
        <v>1200</v>
      </c>
      <c r="B15" s="35">
        <v>39</v>
      </c>
      <c r="C15" s="35">
        <v>39</v>
      </c>
      <c r="D15" s="35">
        <v>39</v>
      </c>
      <c r="E15" s="35">
        <v>28</v>
      </c>
      <c r="F15" s="35">
        <v>39</v>
      </c>
      <c r="G15" s="35">
        <f>SUM(B15:F15)</f>
        <v>184</v>
      </c>
      <c r="H15" s="6">
        <f t="shared" ref="H15:L19" si="2">IF(B15&gt;0, 1, 0)</f>
        <v>1</v>
      </c>
      <c r="I15" s="6">
        <f t="shared" si="2"/>
        <v>1</v>
      </c>
      <c r="J15" s="6">
        <f t="shared" si="2"/>
        <v>1</v>
      </c>
      <c r="K15" s="6">
        <f t="shared" si="2"/>
        <v>1</v>
      </c>
      <c r="L15" s="6">
        <f t="shared" si="2"/>
        <v>1</v>
      </c>
      <c r="M15" s="6">
        <f>SUM(H15:L15)</f>
        <v>5</v>
      </c>
      <c r="N15" s="1"/>
      <c r="O15" s="1"/>
    </row>
    <row r="16" spans="1:15">
      <c r="A16" s="34">
        <v>1300</v>
      </c>
      <c r="B16" s="35">
        <v>36</v>
      </c>
      <c r="C16" s="35">
        <v>0</v>
      </c>
      <c r="D16" s="35">
        <v>36</v>
      </c>
      <c r="E16" s="35">
        <v>0</v>
      </c>
      <c r="F16" s="35">
        <v>36</v>
      </c>
      <c r="G16" s="35">
        <f>SUM(B16:F16)</f>
        <v>108</v>
      </c>
      <c r="H16" s="6">
        <f t="shared" si="2"/>
        <v>1</v>
      </c>
      <c r="I16" s="6">
        <f t="shared" si="2"/>
        <v>0</v>
      </c>
      <c r="J16" s="6">
        <f t="shared" si="2"/>
        <v>1</v>
      </c>
      <c r="K16" s="6">
        <f t="shared" si="2"/>
        <v>0</v>
      </c>
      <c r="L16" s="6">
        <f t="shared" si="2"/>
        <v>1</v>
      </c>
      <c r="M16" s="6">
        <f>SUM(H16:L16)</f>
        <v>3</v>
      </c>
      <c r="N16" s="1"/>
      <c r="O16" s="1"/>
    </row>
    <row r="17" spans="1:15">
      <c r="A17" s="34">
        <v>1400</v>
      </c>
      <c r="B17" s="35">
        <v>9</v>
      </c>
      <c r="C17" s="35">
        <v>0</v>
      </c>
      <c r="D17" s="35">
        <v>9</v>
      </c>
      <c r="E17" s="35">
        <v>18</v>
      </c>
      <c r="F17" s="35">
        <v>9</v>
      </c>
      <c r="G17" s="35">
        <f>SUM(B17:F17)</f>
        <v>45</v>
      </c>
      <c r="H17" s="6">
        <f t="shared" si="2"/>
        <v>1</v>
      </c>
      <c r="I17" s="6">
        <f t="shared" si="2"/>
        <v>0</v>
      </c>
      <c r="J17" s="6">
        <f t="shared" si="2"/>
        <v>1</v>
      </c>
      <c r="K17" s="6">
        <f t="shared" si="2"/>
        <v>1</v>
      </c>
      <c r="L17" s="6">
        <f t="shared" si="2"/>
        <v>1</v>
      </c>
      <c r="M17" s="6">
        <f>SUM(H17:L17)</f>
        <v>4</v>
      </c>
      <c r="N17" s="1"/>
      <c r="O17" s="1"/>
    </row>
    <row r="18" spans="1:15">
      <c r="A18" s="34">
        <v>1500</v>
      </c>
      <c r="B18" s="35">
        <v>21</v>
      </c>
      <c r="C18" s="26">
        <v>21</v>
      </c>
      <c r="D18" s="26">
        <v>21</v>
      </c>
      <c r="E18" s="26">
        <v>21</v>
      </c>
      <c r="F18" s="26">
        <v>21</v>
      </c>
      <c r="G18" s="35">
        <f>SUM(B18:F18)</f>
        <v>105</v>
      </c>
      <c r="H18" s="6">
        <f t="shared" si="2"/>
        <v>1</v>
      </c>
      <c r="I18" s="6">
        <f t="shared" si="2"/>
        <v>1</v>
      </c>
      <c r="J18" s="6">
        <f t="shared" si="2"/>
        <v>1</v>
      </c>
      <c r="K18" s="6">
        <f t="shared" si="2"/>
        <v>1</v>
      </c>
      <c r="L18" s="6">
        <f t="shared" si="2"/>
        <v>1</v>
      </c>
      <c r="M18" s="6">
        <f>SUM(H18:L18)</f>
        <v>5</v>
      </c>
      <c r="N18" s="1"/>
      <c r="O18" s="1"/>
    </row>
    <row r="19" spans="1:15">
      <c r="A19" s="34">
        <v>1600</v>
      </c>
      <c r="B19" s="35">
        <v>21</v>
      </c>
      <c r="C19" s="35">
        <v>21</v>
      </c>
      <c r="D19" s="35">
        <v>21</v>
      </c>
      <c r="E19" s="35">
        <v>21</v>
      </c>
      <c r="F19" s="35">
        <v>21</v>
      </c>
      <c r="G19" s="35">
        <f>SUM(B19:F19)</f>
        <v>105</v>
      </c>
      <c r="H19" s="6">
        <f t="shared" si="2"/>
        <v>1</v>
      </c>
      <c r="I19" s="6">
        <f t="shared" si="2"/>
        <v>1</v>
      </c>
      <c r="J19" s="6">
        <f t="shared" si="2"/>
        <v>1</v>
      </c>
      <c r="K19" s="6">
        <f t="shared" si="2"/>
        <v>1</v>
      </c>
      <c r="L19" s="6">
        <f t="shared" si="2"/>
        <v>1</v>
      </c>
      <c r="M19" s="6">
        <f>SUM(H19:L19)</f>
        <v>5</v>
      </c>
      <c r="N19" s="1"/>
      <c r="O19" s="1"/>
    </row>
    <row r="20" spans="1:15">
      <c r="A20" s="36" t="s">
        <v>14</v>
      </c>
      <c r="B20" s="37">
        <f t="shared" ref="B20:M20" si="3">SUM(B15:B19)</f>
        <v>126</v>
      </c>
      <c r="C20" s="37">
        <f t="shared" si="3"/>
        <v>81</v>
      </c>
      <c r="D20" s="37">
        <f t="shared" si="3"/>
        <v>126</v>
      </c>
      <c r="E20" s="37">
        <f t="shared" si="3"/>
        <v>88</v>
      </c>
      <c r="F20" s="37">
        <f t="shared" si="3"/>
        <v>126</v>
      </c>
      <c r="G20" s="37">
        <f t="shared" si="3"/>
        <v>547</v>
      </c>
      <c r="H20" s="16">
        <f t="shared" si="3"/>
        <v>5</v>
      </c>
      <c r="I20" s="16">
        <f t="shared" si="3"/>
        <v>3</v>
      </c>
      <c r="J20" s="16">
        <f t="shared" si="3"/>
        <v>5</v>
      </c>
      <c r="K20" s="16">
        <f t="shared" si="3"/>
        <v>4</v>
      </c>
      <c r="L20" s="16">
        <f t="shared" si="3"/>
        <v>5</v>
      </c>
      <c r="M20" s="16">
        <f t="shared" si="3"/>
        <v>22</v>
      </c>
      <c r="N20" s="1"/>
      <c r="O20" s="1"/>
    </row>
    <row r="21" spans="1:15">
      <c r="A21" s="34">
        <v>1700</v>
      </c>
      <c r="B21" s="35">
        <v>0</v>
      </c>
      <c r="C21" s="35">
        <v>0</v>
      </c>
      <c r="D21" s="35">
        <v>13</v>
      </c>
      <c r="E21" s="35">
        <v>0</v>
      </c>
      <c r="F21" s="35">
        <v>0</v>
      </c>
      <c r="G21" s="35">
        <f>SUM(B21:F21)</f>
        <v>13</v>
      </c>
      <c r="H21" s="6">
        <f t="shared" ref="H21:L25" si="4">IF(B21&gt;0, 1, 0)</f>
        <v>0</v>
      </c>
      <c r="I21" s="6">
        <f t="shared" si="4"/>
        <v>0</v>
      </c>
      <c r="J21" s="6">
        <f t="shared" si="4"/>
        <v>1</v>
      </c>
      <c r="K21" s="6">
        <f t="shared" si="4"/>
        <v>0</v>
      </c>
      <c r="L21" s="6">
        <f t="shared" si="4"/>
        <v>0</v>
      </c>
      <c r="M21" s="6">
        <f>SUM(H21:L21)</f>
        <v>1</v>
      </c>
      <c r="N21" s="1"/>
      <c r="O21" s="1"/>
    </row>
    <row r="22" spans="1:15">
      <c r="A22" s="34">
        <v>1800</v>
      </c>
      <c r="B22" s="35">
        <v>0</v>
      </c>
      <c r="C22" s="35">
        <v>14</v>
      </c>
      <c r="D22" s="35">
        <v>13</v>
      </c>
      <c r="E22" s="35">
        <v>14</v>
      </c>
      <c r="F22" s="35">
        <v>0</v>
      </c>
      <c r="G22" s="35">
        <f>SUM(B22:F22)</f>
        <v>41</v>
      </c>
      <c r="H22" s="6">
        <f t="shared" si="4"/>
        <v>0</v>
      </c>
      <c r="I22" s="6">
        <f t="shared" si="4"/>
        <v>1</v>
      </c>
      <c r="J22" s="6">
        <f t="shared" si="4"/>
        <v>1</v>
      </c>
      <c r="K22" s="6">
        <f t="shared" si="4"/>
        <v>1</v>
      </c>
      <c r="L22" s="6">
        <f t="shared" si="4"/>
        <v>0</v>
      </c>
      <c r="M22" s="6">
        <f>SUM(H22:L22)</f>
        <v>3</v>
      </c>
      <c r="N22" s="1"/>
      <c r="O22" s="1"/>
    </row>
    <row r="23" spans="1:15">
      <c r="A23" s="34">
        <v>1900</v>
      </c>
      <c r="B23" s="35">
        <v>0</v>
      </c>
      <c r="C23" s="35">
        <v>14</v>
      </c>
      <c r="D23" s="35">
        <v>13</v>
      </c>
      <c r="E23" s="35">
        <v>14</v>
      </c>
      <c r="F23" s="35">
        <v>0</v>
      </c>
      <c r="G23" s="35">
        <f>SUM(B23:F23)</f>
        <v>41</v>
      </c>
      <c r="H23" s="6">
        <f t="shared" si="4"/>
        <v>0</v>
      </c>
      <c r="I23" s="6">
        <f t="shared" si="4"/>
        <v>1</v>
      </c>
      <c r="J23" s="6">
        <f t="shared" si="4"/>
        <v>1</v>
      </c>
      <c r="K23" s="6">
        <f t="shared" si="4"/>
        <v>1</v>
      </c>
      <c r="L23" s="6">
        <f t="shared" si="4"/>
        <v>0</v>
      </c>
      <c r="M23" s="6">
        <f>SUM(H23:L23)</f>
        <v>3</v>
      </c>
      <c r="N23" s="51" t="s">
        <v>36</v>
      </c>
      <c r="O23" s="52">
        <f>(M12+M13+M15+M16+M17+M18)/30</f>
        <v>0.9</v>
      </c>
    </row>
    <row r="24" spans="1:15">
      <c r="A24" s="34">
        <v>2000</v>
      </c>
      <c r="B24" s="35">
        <v>0</v>
      </c>
      <c r="C24" s="35">
        <v>0</v>
      </c>
      <c r="D24" s="35">
        <v>13</v>
      </c>
      <c r="E24" s="35">
        <v>0</v>
      </c>
      <c r="F24" s="35">
        <v>0</v>
      </c>
      <c r="G24" s="35">
        <f>SUM(B24:F24)</f>
        <v>13</v>
      </c>
      <c r="H24" s="6">
        <f t="shared" si="4"/>
        <v>0</v>
      </c>
      <c r="I24" s="6">
        <f t="shared" si="4"/>
        <v>0</v>
      </c>
      <c r="J24" s="6">
        <f t="shared" si="4"/>
        <v>1</v>
      </c>
      <c r="K24" s="6">
        <f t="shared" si="4"/>
        <v>0</v>
      </c>
      <c r="L24" s="6">
        <f t="shared" si="4"/>
        <v>0</v>
      </c>
      <c r="M24" s="6">
        <f>SUM(H24:L24)</f>
        <v>1</v>
      </c>
      <c r="N24" s="9" t="s">
        <v>37</v>
      </c>
      <c r="O24" s="53">
        <f>M14/20</f>
        <v>0.65</v>
      </c>
    </row>
    <row r="25" spans="1:15">
      <c r="A25" s="34">
        <v>2100</v>
      </c>
      <c r="B25" s="35">
        <v>0</v>
      </c>
      <c r="C25" s="35">
        <v>0</v>
      </c>
      <c r="D25" s="35">
        <v>0</v>
      </c>
      <c r="E25" s="35">
        <v>0</v>
      </c>
      <c r="F25" s="35">
        <v>0</v>
      </c>
      <c r="G25" s="35">
        <f>SUM(B25:F25)</f>
        <v>0</v>
      </c>
      <c r="H25" s="6">
        <f t="shared" si="4"/>
        <v>0</v>
      </c>
      <c r="I25" s="6">
        <f t="shared" si="4"/>
        <v>0</v>
      </c>
      <c r="J25" s="6">
        <f t="shared" si="4"/>
        <v>0</v>
      </c>
      <c r="K25" s="6">
        <f t="shared" si="4"/>
        <v>0</v>
      </c>
      <c r="L25" s="6">
        <f t="shared" si="4"/>
        <v>0</v>
      </c>
      <c r="M25" s="6">
        <f>SUM(H25:L25)</f>
        <v>0</v>
      </c>
      <c r="N25" s="9" t="s">
        <v>38</v>
      </c>
      <c r="O25" s="53">
        <f>M20/25</f>
        <v>0.88</v>
      </c>
    </row>
    <row r="26" spans="1:15">
      <c r="A26" s="36" t="s">
        <v>15</v>
      </c>
      <c r="B26" s="37">
        <f t="shared" ref="B26:M26" si="5">SUM(B21:B25)</f>
        <v>0</v>
      </c>
      <c r="C26" s="37">
        <f t="shared" si="5"/>
        <v>28</v>
      </c>
      <c r="D26" s="37">
        <f t="shared" si="5"/>
        <v>52</v>
      </c>
      <c r="E26" s="37">
        <f t="shared" si="5"/>
        <v>28</v>
      </c>
      <c r="F26" s="37">
        <f t="shared" si="5"/>
        <v>0</v>
      </c>
      <c r="G26" s="37">
        <f t="shared" si="5"/>
        <v>108</v>
      </c>
      <c r="H26" s="16">
        <f t="shared" si="5"/>
        <v>0</v>
      </c>
      <c r="I26" s="16">
        <f t="shared" si="5"/>
        <v>2</v>
      </c>
      <c r="J26" s="16">
        <f t="shared" si="5"/>
        <v>4</v>
      </c>
      <c r="K26" s="16">
        <f t="shared" si="5"/>
        <v>2</v>
      </c>
      <c r="L26" s="16">
        <f t="shared" si="5"/>
        <v>0</v>
      </c>
      <c r="M26" s="16">
        <f t="shared" si="5"/>
        <v>8</v>
      </c>
      <c r="N26" s="9" t="s">
        <v>39</v>
      </c>
      <c r="O26" s="53">
        <f>(M14+M20)/45</f>
        <v>0.77777777777777779</v>
      </c>
    </row>
    <row r="27" spans="1:15" ht="15" thickBot="1">
      <c r="A27" s="38" t="s">
        <v>16</v>
      </c>
      <c r="B27" s="39">
        <f t="shared" ref="B27:M27" si="6">B14+B20+B26</f>
        <v>177</v>
      </c>
      <c r="C27" s="39">
        <f t="shared" si="6"/>
        <v>167</v>
      </c>
      <c r="D27" s="39">
        <f t="shared" si="6"/>
        <v>229</v>
      </c>
      <c r="E27" s="39">
        <f t="shared" si="6"/>
        <v>164</v>
      </c>
      <c r="F27" s="39">
        <f t="shared" si="6"/>
        <v>177</v>
      </c>
      <c r="G27" s="39">
        <f t="shared" si="6"/>
        <v>914</v>
      </c>
      <c r="H27" s="17">
        <f t="shared" si="6"/>
        <v>8</v>
      </c>
      <c r="I27" s="17">
        <f t="shared" si="6"/>
        <v>7</v>
      </c>
      <c r="J27" s="17">
        <f t="shared" si="6"/>
        <v>12</v>
      </c>
      <c r="K27" s="17">
        <f t="shared" si="6"/>
        <v>8</v>
      </c>
      <c r="L27" s="17">
        <f t="shared" si="6"/>
        <v>8</v>
      </c>
      <c r="M27" s="17">
        <f t="shared" si="6"/>
        <v>43</v>
      </c>
      <c r="N27" s="9" t="s">
        <v>40</v>
      </c>
      <c r="O27" s="53">
        <f>M27/70</f>
        <v>0.61428571428571432</v>
      </c>
    </row>
    <row r="28" spans="1:15" ht="15" thickTop="1">
      <c r="A28" s="27"/>
      <c r="B28" s="27"/>
      <c r="C28" s="27"/>
      <c r="D28" s="27"/>
      <c r="E28" s="27"/>
      <c r="F28" s="27"/>
      <c r="G28" s="27"/>
    </row>
    <row r="29" spans="1:15" ht="37">
      <c r="A29" s="27"/>
      <c r="B29" s="40" t="s">
        <v>21</v>
      </c>
      <c r="C29" s="41" t="s">
        <v>22</v>
      </c>
      <c r="D29" s="41" t="s">
        <v>23</v>
      </c>
      <c r="E29" s="42" t="s">
        <v>24</v>
      </c>
      <c r="F29" s="42" t="s">
        <v>25</v>
      </c>
      <c r="G29" s="42" t="s">
        <v>26</v>
      </c>
    </row>
    <row r="30" spans="1:15">
      <c r="A30" s="27"/>
      <c r="B30" s="43" t="s">
        <v>27</v>
      </c>
      <c r="C30" s="44">
        <f>G14/C7</f>
        <v>5.395833333333333</v>
      </c>
      <c r="D30" s="44">
        <f>G20/C7</f>
        <v>11.395833333333334</v>
      </c>
      <c r="E30" s="44">
        <f>(G20+G14)/C7</f>
        <v>16.791666666666668</v>
      </c>
      <c r="F30" s="44">
        <f>(G12+G13+G15+G16+G17+G18)/C7</f>
        <v>13.416666666666666</v>
      </c>
      <c r="G30" s="44">
        <f>G27/C7</f>
        <v>19.041666666666668</v>
      </c>
    </row>
    <row r="31" spans="1:15">
      <c r="A31" s="27"/>
      <c r="B31" s="43" t="s">
        <v>28</v>
      </c>
      <c r="C31" s="45">
        <f>C30/20</f>
        <v>0.26979166666666665</v>
      </c>
      <c r="D31" s="45">
        <f>D30/25</f>
        <v>0.45583333333333337</v>
      </c>
      <c r="E31" s="45">
        <f>E30/45</f>
        <v>0.37314814814814817</v>
      </c>
      <c r="F31" s="45">
        <f>F30/30</f>
        <v>0.44722222222222219</v>
      </c>
      <c r="G31" s="45">
        <f>G30/70</f>
        <v>0.27202380952380956</v>
      </c>
    </row>
    <row r="32" spans="1:15">
      <c r="A32" s="27"/>
      <c r="B32" s="43" t="s">
        <v>29</v>
      </c>
      <c r="C32" s="45">
        <f>C30/M14</f>
        <v>0.41506410256410253</v>
      </c>
      <c r="D32" s="45">
        <f>D30/M20</f>
        <v>0.51799242424242431</v>
      </c>
      <c r="E32" s="45">
        <f>E30/(M14+M20)</f>
        <v>0.47976190476190478</v>
      </c>
      <c r="F32" s="45">
        <f>F30/(M12+M13+M15+M16+M17+M18)</f>
        <v>0.49691358024691357</v>
      </c>
      <c r="G32" s="45">
        <f>G30/M27</f>
        <v>0.44282945736434109</v>
      </c>
    </row>
    <row r="33" spans="1:7">
      <c r="A33" s="27"/>
      <c r="B33" s="43" t="s">
        <v>30</v>
      </c>
      <c r="C33" s="45">
        <f>O24</f>
        <v>0.65</v>
      </c>
      <c r="D33" s="45">
        <f>O25</f>
        <v>0.88</v>
      </c>
      <c r="E33" s="45">
        <f>O26</f>
        <v>0.77777777777777779</v>
      </c>
      <c r="F33" s="45">
        <f>O23</f>
        <v>0.9</v>
      </c>
      <c r="G33" s="45">
        <f>O27</f>
        <v>0.61428571428571432</v>
      </c>
    </row>
    <row r="34" spans="1:7">
      <c r="A34" s="27"/>
      <c r="B34" s="27"/>
      <c r="C34" s="27"/>
      <c r="D34" s="27"/>
      <c r="E34" s="27"/>
      <c r="F34" s="27"/>
      <c r="G34" s="27"/>
    </row>
    <row r="35" spans="1:7">
      <c r="A35" s="46" t="s">
        <v>27</v>
      </c>
      <c r="B35" s="56" t="s">
        <v>31</v>
      </c>
      <c r="C35" s="56"/>
      <c r="D35" s="56"/>
      <c r="E35" s="56"/>
      <c r="F35" s="56"/>
      <c r="G35" s="56"/>
    </row>
    <row r="36" spans="1:7">
      <c r="A36" s="46" t="s">
        <v>28</v>
      </c>
      <c r="B36" s="56" t="s">
        <v>32</v>
      </c>
      <c r="C36" s="56"/>
      <c r="D36" s="56"/>
      <c r="E36" s="56"/>
      <c r="F36" s="56"/>
      <c r="G36" s="56"/>
    </row>
    <row r="37" spans="1:7">
      <c r="A37" s="46" t="s">
        <v>29</v>
      </c>
      <c r="B37" s="56" t="s">
        <v>33</v>
      </c>
      <c r="C37" s="56"/>
      <c r="D37" s="56"/>
      <c r="E37" s="56"/>
      <c r="F37" s="56"/>
      <c r="G37" s="56"/>
    </row>
    <row r="38" spans="1:7">
      <c r="A38" s="46" t="s">
        <v>30</v>
      </c>
      <c r="B38" s="56" t="s">
        <v>34</v>
      </c>
      <c r="C38" s="56"/>
      <c r="D38" s="56"/>
      <c r="E38" s="56"/>
      <c r="F38" s="56"/>
      <c r="G38" s="56"/>
    </row>
    <row r="39" spans="1:7">
      <c r="A39" s="27"/>
      <c r="B39" s="27"/>
      <c r="C39" s="27"/>
      <c r="D39" s="27"/>
      <c r="E39" s="27"/>
      <c r="F39" s="27"/>
      <c r="G39" s="27"/>
    </row>
    <row r="40" spans="1:7">
      <c r="A40" s="47"/>
      <c r="B40" s="48"/>
      <c r="C40" s="27"/>
      <c r="D40" s="27"/>
      <c r="E40" s="27"/>
      <c r="F40" s="27"/>
      <c r="G40" s="27"/>
    </row>
    <row r="41" spans="1:7">
      <c r="A41" s="48"/>
      <c r="B41" s="57"/>
      <c r="C41" s="57"/>
      <c r="D41" s="57"/>
      <c r="E41" s="57"/>
      <c r="F41" s="57"/>
      <c r="G41" s="57"/>
    </row>
    <row r="42" spans="1:7">
      <c r="A42" s="27"/>
      <c r="B42" s="57"/>
      <c r="C42" s="57"/>
      <c r="D42" s="57"/>
      <c r="E42" s="57"/>
      <c r="F42" s="57"/>
      <c r="G42" s="57"/>
    </row>
    <row r="43" spans="1:7">
      <c r="A43" s="27"/>
      <c r="B43" s="27"/>
      <c r="C43" s="27"/>
      <c r="D43" s="27"/>
      <c r="E43" s="27"/>
      <c r="F43" s="27"/>
      <c r="G43" s="27"/>
    </row>
  </sheetData>
  <mergeCells count="5">
    <mergeCell ref="B35:G35"/>
    <mergeCell ref="B36:G36"/>
    <mergeCell ref="B37:G37"/>
    <mergeCell ref="B38:G38"/>
    <mergeCell ref="B41:G42"/>
  </mergeCell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24</vt:i4>
      </vt:variant>
    </vt:vector>
  </HeadingPairs>
  <TitlesOfParts>
    <vt:vector size="24" baseType="lpstr">
      <vt:lpstr>GRUE</vt:lpstr>
      <vt:lpstr>GRUE202</vt:lpstr>
      <vt:lpstr>GRUE203</vt:lpstr>
      <vt:lpstr>GRUE204</vt:lpstr>
      <vt:lpstr>GRUE205</vt:lpstr>
      <vt:lpstr>GRUE206</vt:lpstr>
      <vt:lpstr>GRUE208</vt:lpstr>
      <vt:lpstr>GRUE301</vt:lpstr>
      <vt:lpstr>GRUE303</vt:lpstr>
      <vt:lpstr>GRUE304</vt:lpstr>
      <vt:lpstr>GRUE305</vt:lpstr>
      <vt:lpstr>GRUE306</vt:lpstr>
      <vt:lpstr>GRUE307</vt:lpstr>
      <vt:lpstr>GRUE308</vt:lpstr>
      <vt:lpstr>GRUE309</vt:lpstr>
      <vt:lpstr>GRUE310</vt:lpstr>
      <vt:lpstr>GRUE401</vt:lpstr>
      <vt:lpstr>GRUE402</vt:lpstr>
      <vt:lpstr>GRUE405</vt:lpstr>
      <vt:lpstr>GRUE408</vt:lpstr>
      <vt:lpstr>GRUE409</vt:lpstr>
      <vt:lpstr>GRUE410</vt:lpstr>
      <vt:lpstr>GRUE412</vt:lpstr>
      <vt:lpstr>GRUE413</vt:lpstr>
    </vt:vector>
  </TitlesOfParts>
  <Company>OIT User Services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lkhamzina</dc:creator>
  <cp:lastModifiedBy>Lyazzat Khamzina</cp:lastModifiedBy>
  <dcterms:created xsi:type="dcterms:W3CDTF">2011-10-03T17:54:41Z</dcterms:created>
  <dcterms:modified xsi:type="dcterms:W3CDTF">2012-04-18T23:01:33Z</dcterms:modified>
</cp:coreProperties>
</file>